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Forecast Input" sheetId="1" r:id="rId1"/>
    <sheet name="Forecast Totals" sheetId="2" r:id="rId2"/>
    <sheet name="Forecast Graph" sheetId="3" r:id="rId3"/>
  </sheets>
  <definedNames/>
  <calcPr fullCalcOnLoad="1"/>
</workbook>
</file>

<file path=xl/sharedStrings.xml><?xml version="1.0" encoding="utf-8"?>
<sst xmlns="http://schemas.openxmlformats.org/spreadsheetml/2006/main" count="170" uniqueCount="100">
  <si>
    <t>Detailed Sales Forecast</t>
  </si>
  <si>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</si>
  <si>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</si>
  <si>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</si>
  <si>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</si>
  <si>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</si>
  <si>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</si>
  <si>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</si>
  <si>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</si>
  <si>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</si>
  <si>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</si>
  <si>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</si>
  <si>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</si>
  <si>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</si>
  <si>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</si>
  <si>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Agent</t>
  </si>
  <si>
    <t>Sales
Region</t>
  </si>
  <si>
    <t>Sales
Category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</si>
  <si>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</si>
  <si>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</si>
  <si>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</si>
  <si>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</si>
  <si>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</si>
  <si>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</si>
  <si>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 xml:space="preserve"> Sales Agent 1</t>
  </si>
  <si>
    <t>Consulting</t>
  </si>
  <si>
    <t>Formal Approval</t>
  </si>
  <si>
    <t>January</t>
  </si>
  <si>
    <t>Adventure Works</t>
  </si>
  <si>
    <t xml:space="preserve"> Sales Agent 2</t>
  </si>
  <si>
    <t>Products</t>
  </si>
  <si>
    <t>Opportunity</t>
  </si>
  <si>
    <t>February</t>
  </si>
  <si>
    <t xml:space="preserve"> Sales Agent 3</t>
  </si>
  <si>
    <t>US - North Central</t>
  </si>
  <si>
    <t>Training</t>
  </si>
  <si>
    <t>Identified Need</t>
  </si>
  <si>
    <t>March</t>
  </si>
  <si>
    <t>Baldwin Museum of Science</t>
  </si>
  <si>
    <t xml:space="preserve"> Sales Agent 4</t>
  </si>
  <si>
    <t>US - South Central</t>
  </si>
  <si>
    <t>Mixture</t>
  </si>
  <si>
    <t>Sponsorship</t>
  </si>
  <si>
    <t>April</t>
  </si>
  <si>
    <t>Blue Yonder Airlines</t>
  </si>
  <si>
    <t xml:space="preserve"> Sales Agent 5</t>
  </si>
  <si>
    <t>Budget Validated</t>
  </si>
  <si>
    <t>May</t>
  </si>
  <si>
    <t>City Power &amp; Light</t>
  </si>
  <si>
    <t>Support</t>
  </si>
  <si>
    <t>Needs Analysis</t>
  </si>
  <si>
    <t>June</t>
  </si>
  <si>
    <t>Coho Vineyard</t>
  </si>
  <si>
    <t>Canada - East</t>
  </si>
  <si>
    <t>Solution Proposed</t>
  </si>
  <si>
    <t>July</t>
  </si>
  <si>
    <t>Coho Winery</t>
  </si>
  <si>
    <t>Canada - West</t>
  </si>
  <si>
    <t>Written Proposal</t>
  </si>
  <si>
    <t>August</t>
  </si>
  <si>
    <t>EMEA - UK</t>
  </si>
  <si>
    <t>September</t>
  </si>
  <si>
    <t>EMEA - France</t>
  </si>
  <si>
    <t>Verbal Approval</t>
  </si>
  <si>
    <t>October</t>
  </si>
  <si>
    <t>Contoso Pharmaceuticals</t>
  </si>
  <si>
    <t>EMEA - Germany</t>
  </si>
  <si>
    <t>November</t>
  </si>
  <si>
    <t>Consolidated Messenger</t>
  </si>
  <si>
    <t>EMEA - Italy</t>
  </si>
  <si>
    <t>December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</si>
  <si>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</si>
  <si>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</si>
  <si>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</si>
  <si>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</si>
  <si>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</si>
  <si>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</si>
  <si>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</si>
  <si>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</si>
  <si>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</si>
  <si>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</si>
  <si>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</si>
  <si>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</si>
  <si>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</si>
  <si>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</si>
  <si>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</si>
  <si>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</si>
  <si>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</si>
  <si>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</si>
  <si>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</si>
  <si>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TOTAL</t>
  </si>
  <si>
    <t xml:space="preserve">  Instructions: Enter values into the white and yellow cells only.</t>
  </si>
  <si>
    <t>Alpine Ski House</t>
  </si>
  <si>
    <t>Contoso, Ltd.</t>
  </si>
  <si>
    <t>US - Northeast</t>
  </si>
  <si>
    <t>US - Southeast</t>
  </si>
  <si>
    <t>US - Northwest</t>
  </si>
  <si>
    <t>US - Southwest</t>
  </si>
  <si>
    <t>Prof. Services</t>
  </si>
  <si>
    <t>&lt;Company Name&gt;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</si>
</sst>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.75"/>
      <name val="Arial"/>
      <family val="2"/>
    </font>
    <font>
      <b/>
      <sz val="14.25"/>
      <name val="Arial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0" fillId="3" borderId="3" xfId="17" applyNumberFormat="1" applyFont="1" applyFill="1" applyBorder="1" applyAlignment="1">
      <alignment/>
    </xf>
    <xf numFmtId="164" fontId="4" fillId="4" borderId="4" xfId="0" applyNumberFormat="1" applyFont="1" applyFill="1" applyBorder="1" applyAlignment="1">
      <alignment/>
    </xf>
    <xf numFmtId="164" fontId="4" fillId="4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164" fontId="0" fillId="0" borderId="10" xfId="17" applyNumberFormat="1" applyFont="1" applyFill="1" applyBorder="1" applyAlignment="1" applyProtection="1">
      <alignment horizontal="right"/>
      <protection locked="0"/>
    </xf>
    <xf numFmtId="164" fontId="0" fillId="3" borderId="11" xfId="0" applyNumberFormat="1" applyFont="1" applyFill="1" applyBorder="1" applyAlignment="1">
      <alignment/>
    </xf>
    <xf numFmtId="0" fontId="0" fillId="5" borderId="12" xfId="0" applyFon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164" fontId="0" fillId="5" borderId="14" xfId="17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17" applyNumberFormat="1" applyFont="1" applyFill="1" applyBorder="1" applyAlignment="1" applyProtection="1">
      <alignment horizontal="righ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Font="1" applyFill="1" applyBorder="1" applyAlignment="1" applyProtection="1">
      <alignment horizontal="left"/>
      <protection locked="0"/>
    </xf>
    <xf numFmtId="9" fontId="0" fillId="0" borderId="20" xfId="19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9" fontId="0" fillId="5" borderId="21" xfId="19" applyFont="1" applyFill="1" applyBorder="1" applyAlignment="1" applyProtection="1">
      <alignment horizontal="left"/>
      <protection locked="0"/>
    </xf>
    <xf numFmtId="0" fontId="0" fillId="5" borderId="14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9" fontId="0" fillId="0" borderId="21" xfId="19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'Forecast Totals'!$A$30:$L$30</c:f>
              <c:numCach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'Forecast Totals'!$A$31:$L$31</c:f>
              <c:numCache>
                <c:ptCount val="12"/>
                <c:pt idx="0">
                  <c:v>151600</c:v>
                </c:pt>
                <c:pt idx="1">
                  <c:v>311920</c:v>
                </c:pt>
                <c:pt idx="2">
                  <c:v>555420</c:v>
                </c:pt>
                <c:pt idx="3">
                  <c:v>668870</c:v>
                </c:pt>
                <c:pt idx="4">
                  <c:v>812070</c:v>
                </c:pt>
                <c:pt idx="5">
                  <c:v>946070</c:v>
                </c:pt>
                <c:pt idx="6">
                  <c:v>1035470</c:v>
                </c:pt>
                <c:pt idx="7">
                  <c:v>1220370</c:v>
                </c:pt>
                <c:pt idx="8">
                  <c:v>1321170</c:v>
                </c:pt>
                <c:pt idx="9">
                  <c:v>1563020</c:v>
                </c:pt>
                <c:pt idx="10">
                  <c:v>1705445</c:v>
                </c:pt>
                <c:pt idx="11">
                  <c:v>1948845</c:v>
                </c:pt>
              </c:numCache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73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66675</xdr:rowOff>
    </xdr:from>
    <xdr:to>
      <xdr:col>2</xdr:col>
      <xdr:colOff>866775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6675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4</xdr:col>
      <xdr:colOff>142875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1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8858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38100</xdr:rowOff>
    </xdr:from>
    <xdr:to>
      <xdr:col>4</xdr:col>
      <xdr:colOff>247650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81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6.00390625" style="0" customWidth="1"/>
    <col min="3" max="3" width="18.28125" style="0" customWidth="1"/>
    <col min="4" max="4" width="13.00390625" style="0" customWidth="1"/>
    <col min="5" max="5" width="12.7109375" style="0" customWidth="1"/>
    <col min="6" max="6" width="17.00390625" style="0" customWidth="1"/>
    <col min="7" max="7" width="11.00390625" style="0" customWidth="1"/>
    <col min="8" max="8" width="12.00390625" style="0" customWidth="1"/>
    <col min="9" max="9" width="12.7109375" style="0" customWidth="1"/>
  </cols>
  <sheetData>
    <row r="1" spans="1:9" ht="15.75">
      <c r="A1" s="50" t="s">
        <v>99</v>
      </c>
      <c r="B1" s="12"/>
      <c r="C1" s="12"/>
      <c r="D1" s="12"/>
      <c r="E1" s="12"/>
      <c r="F1" s="12"/>
      <c r="G1" s="12"/>
      <c r="H1" s="12"/>
      <c r="I1" s="1"/>
    </row>
    <row r="2" spans="1:9" ht="15.75">
      <c r="A2" s="50" t="s">
        <v>0</v>
      </c>
      <c r="B2" s="12"/>
      <c r="C2" s="12"/>
      <c r="D2" s="12"/>
      <c r="E2" s="12"/>
      <c r="F2" s="12"/>
      <c r="G2" s="12"/>
      <c r="H2" s="12"/>
      <c r="I2" s="1"/>
    </row>
    <row r="3" spans="1:9" ht="15">
      <c r="A3" s="51" t="s">
        <v>1</v>
      </c>
      <c r="B3" s="12"/>
      <c r="C3" s="12"/>
      <c r="D3" s="12"/>
      <c r="E3" s="12"/>
      <c r="F3" s="12"/>
      <c r="G3" s="12"/>
      <c r="H3" s="12"/>
      <c r="I3" s="1"/>
    </row>
    <row r="4" spans="1:9" ht="15">
      <c r="A4" s="11"/>
      <c r="B4" s="12"/>
      <c r="C4" s="12"/>
      <c r="D4" s="12"/>
      <c r="E4" s="12"/>
      <c r="F4" s="12"/>
      <c r="G4" s="12"/>
      <c r="H4" s="12"/>
      <c r="I4" s="1"/>
    </row>
    <row r="5" spans="1:9" s="41" customFormat="1" ht="13.5" thickBot="1">
      <c r="A5" s="38" t="s">
        <v>91</v>
      </c>
      <c r="B5" s="39"/>
      <c r="C5" s="39"/>
      <c r="D5" s="39"/>
      <c r="E5" s="39"/>
      <c r="F5" s="39"/>
      <c r="G5" s="39"/>
      <c r="H5" s="39"/>
      <c r="I5" s="40"/>
    </row>
    <row r="6" spans="1:9" ht="26.25" thickBot="1">
      <c r="A6" s="13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5" t="s">
        <v>21</v>
      </c>
      <c r="I6" s="16" t="s">
        <v>22</v>
      </c>
    </row>
    <row r="7" spans="1:9" ht="12.75">
      <c r="A7" s="17" t="s">
        <v>23</v>
      </c>
      <c r="B7" s="44" t="s">
        <v>24</v>
      </c>
      <c r="C7" s="18" t="s">
        <v>94</v>
      </c>
      <c r="D7" s="34" t="s">
        <v>25</v>
      </c>
      <c r="E7" s="19">
        <v>150000</v>
      </c>
      <c r="F7" s="42" t="s">
        <v>26</v>
      </c>
      <c r="G7" s="43">
        <v>0.9</v>
      </c>
      <c r="H7" s="44" t="s">
        <v>27</v>
      </c>
      <c r="I7" s="20">
        <f>'Forecast Input'!E7*'Forecast Input'!G7</f>
        <v>135000</v>
      </c>
    </row>
    <row r="8" spans="1:9" ht="12.75">
      <c r="A8" s="21" t="s">
        <v>28</v>
      </c>
      <c r="B8" s="46" t="s">
        <v>29</v>
      </c>
      <c r="C8" s="22" t="s">
        <v>95</v>
      </c>
      <c r="D8" s="35" t="s">
        <v>30</v>
      </c>
      <c r="E8" s="23">
        <v>145200</v>
      </c>
      <c r="F8" s="27" t="s">
        <v>31</v>
      </c>
      <c r="G8" s="45">
        <v>0.1</v>
      </c>
      <c r="H8" s="46" t="s">
        <v>32</v>
      </c>
      <c r="I8" s="20">
        <f>'Forecast Input'!E8*'Forecast Input'!G8</f>
        <v>14520</v>
      </c>
    </row>
    <row r="9" spans="1:9" ht="12.75">
      <c r="A9" s="24" t="s">
        <v>92</v>
      </c>
      <c r="B9" s="49" t="s">
        <v>33</v>
      </c>
      <c r="C9" s="25" t="s">
        <v>34</v>
      </c>
      <c r="D9" s="36" t="s">
        <v>35</v>
      </c>
      <c r="E9" s="26">
        <v>162500</v>
      </c>
      <c r="F9" s="47" t="s">
        <v>36</v>
      </c>
      <c r="G9" s="48">
        <v>0.2</v>
      </c>
      <c r="H9" s="49" t="s">
        <v>37</v>
      </c>
      <c r="I9" s="20">
        <f>'Forecast Input'!E9*'Forecast Input'!G9</f>
        <v>32500</v>
      </c>
    </row>
    <row r="10" spans="1:9" ht="12.75">
      <c r="A10" s="21" t="s">
        <v>38</v>
      </c>
      <c r="B10" s="46" t="s">
        <v>39</v>
      </c>
      <c r="C10" s="22" t="s">
        <v>40</v>
      </c>
      <c r="D10" s="35" t="s">
        <v>41</v>
      </c>
      <c r="E10" s="23">
        <v>147500</v>
      </c>
      <c r="F10" s="27" t="s">
        <v>42</v>
      </c>
      <c r="G10" s="45">
        <v>0.3</v>
      </c>
      <c r="H10" s="46" t="s">
        <v>43</v>
      </c>
      <c r="I10" s="20">
        <f>'Forecast Input'!E10*'Forecast Input'!G10</f>
        <v>44250</v>
      </c>
    </row>
    <row r="11" spans="1:9" ht="12.75">
      <c r="A11" s="24" t="s">
        <v>44</v>
      </c>
      <c r="B11" s="49" t="s">
        <v>45</v>
      </c>
      <c r="C11" s="25" t="s">
        <v>96</v>
      </c>
      <c r="D11" s="36" t="s">
        <v>98</v>
      </c>
      <c r="E11" s="26">
        <v>148000</v>
      </c>
      <c r="F11" s="47" t="s">
        <v>46</v>
      </c>
      <c r="G11" s="48">
        <v>0.4</v>
      </c>
      <c r="H11" s="49" t="s">
        <v>47</v>
      </c>
      <c r="I11" s="20">
        <f>'Forecast Input'!E11*'Forecast Input'!G11</f>
        <v>59200</v>
      </c>
    </row>
    <row r="12" spans="1:9" ht="12.75">
      <c r="A12" s="21" t="s">
        <v>48</v>
      </c>
      <c r="B12" s="46" t="s">
        <v>24</v>
      </c>
      <c r="C12" s="22" t="s">
        <v>97</v>
      </c>
      <c r="D12" s="35" t="s">
        <v>49</v>
      </c>
      <c r="E12" s="23">
        <v>175000</v>
      </c>
      <c r="F12" s="27" t="s">
        <v>50</v>
      </c>
      <c r="G12" s="45">
        <v>0.5</v>
      </c>
      <c r="H12" s="46" t="s">
        <v>51</v>
      </c>
      <c r="I12" s="20">
        <f>'Forecast Input'!E12*'Forecast Input'!G12</f>
        <v>87500</v>
      </c>
    </row>
    <row r="13" spans="1:9" ht="12.75">
      <c r="A13" s="24" t="s">
        <v>52</v>
      </c>
      <c r="B13" s="49" t="s">
        <v>33</v>
      </c>
      <c r="C13" s="25" t="s">
        <v>53</v>
      </c>
      <c r="D13" s="36" t="s">
        <v>41</v>
      </c>
      <c r="E13" s="26">
        <v>149000</v>
      </c>
      <c r="F13" s="47" t="s">
        <v>54</v>
      </c>
      <c r="G13" s="48">
        <v>0.6</v>
      </c>
      <c r="H13" s="49" t="s">
        <v>55</v>
      </c>
      <c r="I13" s="20">
        <f>'Forecast Input'!E13*'Forecast Input'!G13</f>
        <v>89400</v>
      </c>
    </row>
    <row r="14" spans="1:9" ht="12.75">
      <c r="A14" s="21" t="s">
        <v>56</v>
      </c>
      <c r="B14" s="46" t="s">
        <v>45</v>
      </c>
      <c r="C14" s="22" t="s">
        <v>57</v>
      </c>
      <c r="D14" s="35" t="s">
        <v>35</v>
      </c>
      <c r="E14" s="23">
        <v>142000</v>
      </c>
      <c r="F14" s="27" t="s">
        <v>58</v>
      </c>
      <c r="G14" s="45">
        <v>0.7</v>
      </c>
      <c r="H14" s="46" t="s">
        <v>59</v>
      </c>
      <c r="I14" s="20">
        <f>'Forecast Input'!E14*'Forecast Input'!G14</f>
        <v>99400</v>
      </c>
    </row>
    <row r="15" spans="1:9" ht="12.75">
      <c r="A15" s="24" t="s">
        <v>93</v>
      </c>
      <c r="B15" s="49" t="s">
        <v>33</v>
      </c>
      <c r="C15" s="49" t="s">
        <v>62</v>
      </c>
      <c r="D15" s="49" t="s">
        <v>41</v>
      </c>
      <c r="E15" s="26">
        <v>172500</v>
      </c>
      <c r="F15" s="47" t="s">
        <v>63</v>
      </c>
      <c r="G15" s="48">
        <v>0.9</v>
      </c>
      <c r="H15" s="49" t="s">
        <v>64</v>
      </c>
      <c r="I15" s="20">
        <f>'Forecast Input'!E15*'Forecast Input'!G15</f>
        <v>155250</v>
      </c>
    </row>
    <row r="16" spans="1:9" ht="12.75">
      <c r="A16" s="21" t="s">
        <v>65</v>
      </c>
      <c r="B16" s="46" t="s">
        <v>39</v>
      </c>
      <c r="C16" s="22" t="s">
        <v>66</v>
      </c>
      <c r="D16" s="35" t="s">
        <v>30</v>
      </c>
      <c r="E16" s="23">
        <v>163500</v>
      </c>
      <c r="F16" s="27" t="s">
        <v>42</v>
      </c>
      <c r="G16" s="45">
        <v>0.2</v>
      </c>
      <c r="H16" s="46" t="s">
        <v>67</v>
      </c>
      <c r="I16" s="20">
        <f>'Forecast Input'!E16*'Forecast Input'!G16</f>
        <v>32700</v>
      </c>
    </row>
    <row r="17" spans="1:9" ht="12.75">
      <c r="A17" s="24" t="s">
        <v>68</v>
      </c>
      <c r="B17" s="49" t="s">
        <v>45</v>
      </c>
      <c r="C17" s="49" t="s">
        <v>69</v>
      </c>
      <c r="D17" s="49" t="s">
        <v>30</v>
      </c>
      <c r="E17" s="26">
        <v>155500</v>
      </c>
      <c r="F17" s="47" t="s">
        <v>26</v>
      </c>
      <c r="G17" s="48">
        <v>1</v>
      </c>
      <c r="H17" s="49" t="s">
        <v>70</v>
      </c>
      <c r="I17" s="20">
        <f>'Forecast Input'!E17*'Forecast Input'!G17</f>
        <v>155500</v>
      </c>
    </row>
    <row r="18" spans="1:9" ht="12.75">
      <c r="A18" s="21" t="s">
        <v>71</v>
      </c>
      <c r="B18" s="46" t="s">
        <v>39</v>
      </c>
      <c r="C18" s="22" t="s">
        <v>72</v>
      </c>
      <c r="D18" s="35" t="s">
        <v>25</v>
      </c>
      <c r="E18" s="23">
        <v>166000</v>
      </c>
      <c r="F18" s="27" t="s">
        <v>31</v>
      </c>
      <c r="G18" s="45">
        <v>0.1</v>
      </c>
      <c r="H18" s="46" t="s">
        <v>27</v>
      </c>
      <c r="I18" s="20">
        <f>'Forecast Input'!E18*'Forecast Input'!G18</f>
        <v>16600</v>
      </c>
    </row>
    <row r="19" spans="1:9" ht="12.75">
      <c r="A19" s="24" t="s">
        <v>73</v>
      </c>
      <c r="B19" s="49" t="s">
        <v>33</v>
      </c>
      <c r="C19" s="49" t="s">
        <v>74</v>
      </c>
      <c r="D19" s="49" t="s">
        <v>35</v>
      </c>
      <c r="E19" s="26">
        <v>180000</v>
      </c>
      <c r="F19" s="47" t="s">
        <v>46</v>
      </c>
      <c r="G19" s="48">
        <v>0.3</v>
      </c>
      <c r="H19" s="49" t="s">
        <v>37</v>
      </c>
      <c r="I19" s="20">
        <f>'Forecast Input'!E19*'Forecast Input'!G19</f>
        <v>54000</v>
      </c>
    </row>
    <row r="20" spans="1:9" ht="12.75">
      <c r="A20" s="21" t="s">
        <v>75</v>
      </c>
      <c r="B20" s="46" t="s">
        <v>29</v>
      </c>
      <c r="C20" s="22" t="s">
        <v>76</v>
      </c>
      <c r="D20" s="35" t="s">
        <v>77</v>
      </c>
      <c r="E20" s="23">
        <v>140000</v>
      </c>
      <c r="F20" s="27" t="s">
        <v>54</v>
      </c>
      <c r="G20" s="45">
        <v>0.6</v>
      </c>
      <c r="H20" s="46" t="s">
        <v>47</v>
      </c>
      <c r="I20" s="20">
        <f>'Forecast Input'!E20*'Forecast Input'!G20</f>
        <v>84000</v>
      </c>
    </row>
    <row r="21" spans="1:9" ht="12.75">
      <c r="A21" s="24" t="s">
        <v>78</v>
      </c>
      <c r="B21" s="49" t="s">
        <v>24</v>
      </c>
      <c r="C21" s="49" t="s">
        <v>79</v>
      </c>
      <c r="D21" s="49" t="s">
        <v>49</v>
      </c>
      <c r="E21" s="26">
        <v>155000</v>
      </c>
      <c r="F21" s="47" t="s">
        <v>42</v>
      </c>
      <c r="G21" s="48">
        <v>0.3</v>
      </c>
      <c r="H21" s="49" t="s">
        <v>51</v>
      </c>
      <c r="I21" s="20">
        <f>'Forecast Input'!E21*'Forecast Input'!G21</f>
        <v>46500</v>
      </c>
    </row>
    <row r="22" spans="1:9" ht="12.75">
      <c r="A22" s="21" t="s">
        <v>80</v>
      </c>
      <c r="B22" s="46" t="s">
        <v>29</v>
      </c>
      <c r="C22" s="22" t="s">
        <v>81</v>
      </c>
      <c r="D22" s="35" t="s">
        <v>98</v>
      </c>
      <c r="E22" s="23">
        <v>173200</v>
      </c>
      <c r="F22" s="27" t="s">
        <v>50</v>
      </c>
      <c r="G22" s="45">
        <v>0.5</v>
      </c>
      <c r="H22" s="46" t="s">
        <v>64</v>
      </c>
      <c r="I22" s="20">
        <f>'Forecast Input'!E22*'Forecast Input'!G22</f>
        <v>86600</v>
      </c>
    </row>
    <row r="23" spans="1:9" ht="12.75">
      <c r="A23" s="24" t="s">
        <v>82</v>
      </c>
      <c r="B23" s="49" t="s">
        <v>45</v>
      </c>
      <c r="C23" s="49" t="s">
        <v>83</v>
      </c>
      <c r="D23" s="49" t="s">
        <v>77</v>
      </c>
      <c r="E23" s="26">
        <v>146500</v>
      </c>
      <c r="F23" s="47" t="s">
        <v>54</v>
      </c>
      <c r="G23" s="48">
        <v>0.6</v>
      </c>
      <c r="H23" s="49" t="s">
        <v>70</v>
      </c>
      <c r="I23" s="20">
        <f>'Forecast Input'!E23*'Forecast Input'!G23</f>
        <v>87900</v>
      </c>
    </row>
    <row r="24" spans="1:9" ht="12.75">
      <c r="A24" s="21" t="s">
        <v>84</v>
      </c>
      <c r="B24" s="46" t="s">
        <v>39</v>
      </c>
      <c r="C24" s="22" t="s">
        <v>94</v>
      </c>
      <c r="D24" s="35" t="s">
        <v>49</v>
      </c>
      <c r="E24" s="23">
        <v>156750</v>
      </c>
      <c r="F24" s="27" t="s">
        <v>58</v>
      </c>
      <c r="G24" s="45">
        <v>0.7</v>
      </c>
      <c r="H24" s="46" t="s">
        <v>67</v>
      </c>
      <c r="I24" s="20">
        <f>'Forecast Input'!E24*'Forecast Input'!G24</f>
        <v>109725</v>
      </c>
    </row>
    <row r="25" spans="1:9" ht="12.75">
      <c r="A25" s="24" t="s">
        <v>85</v>
      </c>
      <c r="B25" s="49" t="s">
        <v>33</v>
      </c>
      <c r="C25" s="49" t="s">
        <v>40</v>
      </c>
      <c r="D25" s="49" t="s">
        <v>98</v>
      </c>
      <c r="E25" s="26">
        <v>162000</v>
      </c>
      <c r="F25" s="47" t="s">
        <v>63</v>
      </c>
      <c r="G25" s="48">
        <v>0.9</v>
      </c>
      <c r="H25" s="49" t="s">
        <v>32</v>
      </c>
      <c r="I25" s="20">
        <f>'Forecast Input'!E25*'Forecast Input'!G25</f>
        <v>145800</v>
      </c>
    </row>
    <row r="26" spans="1:9" ht="12.75">
      <c r="A26" s="21" t="s">
        <v>86</v>
      </c>
      <c r="B26" s="46" t="s">
        <v>39</v>
      </c>
      <c r="C26" s="22" t="s">
        <v>53</v>
      </c>
      <c r="D26" s="35" t="s">
        <v>41</v>
      </c>
      <c r="E26" s="23">
        <v>157000</v>
      </c>
      <c r="F26" s="27" t="s">
        <v>26</v>
      </c>
      <c r="G26" s="45">
        <v>1</v>
      </c>
      <c r="H26" s="46" t="s">
        <v>37</v>
      </c>
      <c r="I26" s="20">
        <f>'Forecast Input'!E26*'Forecast Input'!G26</f>
        <v>157000</v>
      </c>
    </row>
    <row r="27" spans="1:9" ht="12.75">
      <c r="A27" s="24" t="s">
        <v>87</v>
      </c>
      <c r="B27" s="49" t="s">
        <v>33</v>
      </c>
      <c r="C27" s="49" t="s">
        <v>62</v>
      </c>
      <c r="D27" s="49" t="s">
        <v>77</v>
      </c>
      <c r="E27" s="26">
        <v>173000</v>
      </c>
      <c r="F27" s="47" t="s">
        <v>46</v>
      </c>
      <c r="G27" s="48">
        <v>0.4</v>
      </c>
      <c r="H27" s="49" t="s">
        <v>43</v>
      </c>
      <c r="I27" s="20">
        <f>'Forecast Input'!E27*'Forecast Input'!G27</f>
        <v>69200</v>
      </c>
    </row>
    <row r="28" spans="1:9" ht="12.75">
      <c r="A28" s="21" t="s">
        <v>88</v>
      </c>
      <c r="B28" s="46" t="s">
        <v>45</v>
      </c>
      <c r="C28" s="22" t="s">
        <v>60</v>
      </c>
      <c r="D28" s="35" t="s">
        <v>41</v>
      </c>
      <c r="E28" s="23">
        <v>171000</v>
      </c>
      <c r="F28" s="27" t="s">
        <v>50</v>
      </c>
      <c r="G28" s="45">
        <v>0.5</v>
      </c>
      <c r="H28" s="46" t="s">
        <v>59</v>
      </c>
      <c r="I28" s="20">
        <f>'Forecast Input'!E28*'Forecast Input'!G28</f>
        <v>85500</v>
      </c>
    </row>
    <row r="29" spans="1:9" ht="12.75">
      <c r="A29" s="24" t="s">
        <v>89</v>
      </c>
      <c r="B29" s="49" t="s">
        <v>24</v>
      </c>
      <c r="C29" s="49" t="s">
        <v>81</v>
      </c>
      <c r="D29" s="49" t="s">
        <v>30</v>
      </c>
      <c r="E29" s="26">
        <v>168000</v>
      </c>
      <c r="F29" s="47" t="s">
        <v>54</v>
      </c>
      <c r="G29" s="48">
        <v>0.6</v>
      </c>
      <c r="H29" s="49" t="s">
        <v>61</v>
      </c>
      <c r="I29" s="20">
        <f>'Forecast Input'!E29*'Forecast Input'!G29</f>
        <v>100800</v>
      </c>
    </row>
    <row r="30" spans="1:9" ht="13.5" thickBot="1">
      <c r="A30" s="28" t="s">
        <v>90</v>
      </c>
      <c r="B30" s="29"/>
      <c r="C30" s="30"/>
      <c r="D30" s="37"/>
      <c r="E30" s="31">
        <f>SUM(E7:E29)</f>
        <v>3659150</v>
      </c>
      <c r="F30" s="32"/>
      <c r="G30" s="32"/>
      <c r="H30" s="32"/>
      <c r="I30" s="33">
        <f>SUM(I7:I29)</f>
        <v>1948845</v>
      </c>
    </row>
  </sheetData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1"/>
  <sheetViews>
    <sheetView workbookViewId="0" topLeftCell="A1">
      <selection activeCell="A1" sqref="A1:A3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1.140625" style="0" customWidth="1"/>
    <col min="4" max="4" width="10.7109375" style="0" customWidth="1"/>
    <col min="5" max="5" width="12.00390625" style="0" customWidth="1"/>
    <col min="6" max="6" width="11.28125" style="0" customWidth="1"/>
    <col min="7" max="8" width="11.28125" style="0" bestFit="1" customWidth="1"/>
    <col min="9" max="9" width="12.28125" style="0" customWidth="1"/>
    <col min="10" max="12" width="11.28125" style="0" bestFit="1" customWidth="1"/>
  </cols>
  <sheetData>
    <row r="1" spans="1:12" ht="15.75">
      <c r="A1" s="50" t="s">
        <v>99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5.75">
      <c r="A2" s="50" t="s">
        <v>0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ht="15">
      <c r="A3" s="51" t="s">
        <v>1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</row>
    <row r="5" ht="13.5" thickBot="1"/>
    <row r="6" spans="1:12" ht="26.25" thickBot="1">
      <c r="A6" s="3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>
      <c r="A7" s="5">
        <f>IF('Forecast Input'!$H7="January",'Forecast Input'!$I7,0)</f>
        <v>135000</v>
      </c>
      <c r="B7" s="5">
        <f>IF('Forecast Input'!$H7="February",'Forecast Input'!$I7,0)</f>
        <v>0</v>
      </c>
      <c r="C7" s="5">
        <f>IF('Forecast Input'!$H7="March",'Forecast Input'!$I7,0)</f>
        <v>0</v>
      </c>
      <c r="D7" s="5">
        <f>IF('Forecast Input'!$H7="April",'Forecast Input'!$I7,0)</f>
        <v>0</v>
      </c>
      <c r="E7" s="5">
        <f>IF('Forecast Input'!$H7="May",'Forecast Input'!$I7,0)</f>
        <v>0</v>
      </c>
      <c r="F7" s="5">
        <f>IF('Forecast Input'!$H7="June",'Forecast Input'!$I7,0)</f>
        <v>0</v>
      </c>
      <c r="G7" s="5">
        <f>IF('Forecast Input'!$H7="July",'Forecast Input'!$I7,0)</f>
        <v>0</v>
      </c>
      <c r="H7" s="5">
        <f>IF('Forecast Input'!$H7="August",'Forecast Input'!$I7,0)</f>
        <v>0</v>
      </c>
      <c r="I7" s="5">
        <f>IF('Forecast Input'!$H7="September",'Forecast Input'!$I7,0)</f>
        <v>0</v>
      </c>
      <c r="J7" s="5">
        <f>IF('Forecast Input'!$H7="October",'Forecast Input'!$I7,0)</f>
        <v>0</v>
      </c>
      <c r="K7" s="5">
        <f>IF('Forecast Input'!$H7="November",'Forecast Input'!$I7,0)</f>
        <v>0</v>
      </c>
      <c r="L7" s="5">
        <f>IF('Forecast Input'!$H7="December",'Forecast Input'!$I7,0)</f>
        <v>0</v>
      </c>
    </row>
    <row r="8" spans="1:12" ht="12.75">
      <c r="A8" s="5">
        <f>IF('Forecast Input'!$H8="January",'Forecast Input'!$I8,0)</f>
        <v>0</v>
      </c>
      <c r="B8" s="5">
        <f>IF('Forecast Input'!$H8="February",'Forecast Input'!$I8,0)</f>
        <v>14520</v>
      </c>
      <c r="C8" s="5">
        <f>IF('Forecast Input'!$H8="March",'Forecast Input'!$I8,0)</f>
        <v>0</v>
      </c>
      <c r="D8" s="5">
        <f>IF('Forecast Input'!$H8="April",'Forecast Input'!$I8,0)</f>
        <v>0</v>
      </c>
      <c r="E8" s="5">
        <f>IF('Forecast Input'!$H8="May",'Forecast Input'!$I8,0)</f>
        <v>0</v>
      </c>
      <c r="F8" s="5">
        <f>IF('Forecast Input'!$H8="June",'Forecast Input'!$I8,0)</f>
        <v>0</v>
      </c>
      <c r="G8" s="5">
        <f>IF('Forecast Input'!$H8="July",'Forecast Input'!$I8,0)</f>
        <v>0</v>
      </c>
      <c r="H8" s="5">
        <f>IF('Forecast Input'!$H8="August",'Forecast Input'!$I8,0)</f>
        <v>0</v>
      </c>
      <c r="I8" s="5">
        <f>IF('Forecast Input'!$H8="September",'Forecast Input'!$I8,0)</f>
        <v>0</v>
      </c>
      <c r="J8" s="5">
        <f>IF('Forecast Input'!$H8="October",'Forecast Input'!$I8,0)</f>
        <v>0</v>
      </c>
      <c r="K8" s="5">
        <f>IF('Forecast Input'!$H8="November",'Forecast Input'!$I8,0)</f>
        <v>0</v>
      </c>
      <c r="L8" s="5">
        <f>IF('Forecast Input'!$H8="December",'Forecast Input'!$I8,0)</f>
        <v>0</v>
      </c>
    </row>
    <row r="9" spans="1:12" ht="12.75">
      <c r="A9" s="5">
        <f>IF('Forecast Input'!$H9="January",'Forecast Input'!$I9,0)</f>
        <v>0</v>
      </c>
      <c r="B9" s="5">
        <f>IF('Forecast Input'!$H9="February",'Forecast Input'!$I9,0)</f>
        <v>0</v>
      </c>
      <c r="C9" s="5">
        <f>IF('Forecast Input'!$H9="March",'Forecast Input'!$I9,0)</f>
        <v>32500</v>
      </c>
      <c r="D9" s="5">
        <f>IF('Forecast Input'!$H9="April",'Forecast Input'!$I9,0)</f>
        <v>0</v>
      </c>
      <c r="E9" s="5">
        <f>IF('Forecast Input'!$H9="May",'Forecast Input'!$I9,0)</f>
        <v>0</v>
      </c>
      <c r="F9" s="5">
        <f>IF('Forecast Input'!$H9="June",'Forecast Input'!$I9,0)</f>
        <v>0</v>
      </c>
      <c r="G9" s="5">
        <f>IF('Forecast Input'!$H9="July",'Forecast Input'!$I9,0)</f>
        <v>0</v>
      </c>
      <c r="H9" s="5">
        <f>IF('Forecast Input'!$H9="August",'Forecast Input'!$I9,0)</f>
        <v>0</v>
      </c>
      <c r="I9" s="5">
        <f>IF('Forecast Input'!$H9="September",'Forecast Input'!$I9,0)</f>
        <v>0</v>
      </c>
      <c r="J9" s="5">
        <f>IF('Forecast Input'!$H9="October",'Forecast Input'!$I9,0)</f>
        <v>0</v>
      </c>
      <c r="K9" s="5">
        <f>IF('Forecast Input'!$H9="November",'Forecast Input'!$I9,0)</f>
        <v>0</v>
      </c>
      <c r="L9" s="5">
        <f>IF('Forecast Input'!$H9="December",'Forecast Input'!$I9,0)</f>
        <v>0</v>
      </c>
    </row>
    <row r="10" spans="1:12" ht="12.75">
      <c r="A10" s="5">
        <f>IF('Forecast Input'!$H10="January",'Forecast Input'!$I10,0)</f>
        <v>0</v>
      </c>
      <c r="B10" s="5">
        <f>IF('Forecast Input'!$H10="February",'Forecast Input'!$I10,0)</f>
        <v>0</v>
      </c>
      <c r="C10" s="5">
        <f>IF('Forecast Input'!$H10="March",'Forecast Input'!$I10,0)</f>
        <v>0</v>
      </c>
      <c r="D10" s="5">
        <f>IF('Forecast Input'!$H10="April",'Forecast Input'!$I10,0)</f>
        <v>44250</v>
      </c>
      <c r="E10" s="5">
        <f>IF('Forecast Input'!$H10="May",'Forecast Input'!$I10,0)</f>
        <v>0</v>
      </c>
      <c r="F10" s="5">
        <f>IF('Forecast Input'!$H10="June",'Forecast Input'!$I10,0)</f>
        <v>0</v>
      </c>
      <c r="G10" s="5">
        <f>IF('Forecast Input'!$H10="July",'Forecast Input'!$I10,0)</f>
        <v>0</v>
      </c>
      <c r="H10" s="5">
        <f>IF('Forecast Input'!$H10="August",'Forecast Input'!$I10,0)</f>
        <v>0</v>
      </c>
      <c r="I10" s="5">
        <f>IF('Forecast Input'!$H10="September",'Forecast Input'!$I10,0)</f>
        <v>0</v>
      </c>
      <c r="J10" s="5">
        <f>IF('Forecast Input'!$H10="October",'Forecast Input'!$I10,0)</f>
        <v>0</v>
      </c>
      <c r="K10" s="5">
        <f>IF('Forecast Input'!$H10="November",'Forecast Input'!$I10,0)</f>
        <v>0</v>
      </c>
      <c r="L10" s="5">
        <f>IF('Forecast Input'!$H10="December",'Forecast Input'!$I10,0)</f>
        <v>0</v>
      </c>
    </row>
    <row r="11" spans="1:12" ht="12.75">
      <c r="A11" s="5">
        <f>IF('Forecast Input'!$H11="January",'Forecast Input'!$I11,0)</f>
        <v>0</v>
      </c>
      <c r="B11" s="5">
        <f>IF('Forecast Input'!$H11="February",'Forecast Input'!$I11,0)</f>
        <v>0</v>
      </c>
      <c r="C11" s="5">
        <f>IF('Forecast Input'!$H11="March",'Forecast Input'!$I11,0)</f>
        <v>0</v>
      </c>
      <c r="D11" s="5">
        <f>IF('Forecast Input'!$H11="April",'Forecast Input'!$I11,0)</f>
        <v>0</v>
      </c>
      <c r="E11" s="5">
        <f>IF('Forecast Input'!$H11="May",'Forecast Input'!$I11,0)</f>
        <v>59200</v>
      </c>
      <c r="F11" s="5">
        <f>IF('Forecast Input'!$H11="June",'Forecast Input'!$I11,0)</f>
        <v>0</v>
      </c>
      <c r="G11" s="5">
        <f>IF('Forecast Input'!$H11="July",'Forecast Input'!$I11,0)</f>
        <v>0</v>
      </c>
      <c r="H11" s="5">
        <f>IF('Forecast Input'!$H11="August",'Forecast Input'!$I11,0)</f>
        <v>0</v>
      </c>
      <c r="I11" s="5">
        <f>IF('Forecast Input'!$H11="September",'Forecast Input'!$I11,0)</f>
        <v>0</v>
      </c>
      <c r="J11" s="5">
        <f>IF('Forecast Input'!$H11="October",'Forecast Input'!$I11,0)</f>
        <v>0</v>
      </c>
      <c r="K11" s="5">
        <f>IF('Forecast Input'!$H11="November",'Forecast Input'!$I11,0)</f>
        <v>0</v>
      </c>
      <c r="L11" s="5">
        <f>IF('Forecast Input'!$H11="December",'Forecast Input'!$I11,0)</f>
        <v>0</v>
      </c>
    </row>
    <row r="12" spans="1:12" ht="12.75">
      <c r="A12" s="5">
        <f>IF('Forecast Input'!$H12="January",'Forecast Input'!$I12,0)</f>
        <v>0</v>
      </c>
      <c r="B12" s="5">
        <f>IF('Forecast Input'!$H12="February",'Forecast Input'!$I12,0)</f>
        <v>0</v>
      </c>
      <c r="C12" s="5">
        <f>IF('Forecast Input'!$H12="March",'Forecast Input'!$I12,0)</f>
        <v>0</v>
      </c>
      <c r="D12" s="5">
        <f>IF('Forecast Input'!$H12="April",'Forecast Input'!$I12,0)</f>
        <v>0</v>
      </c>
      <c r="E12" s="5">
        <f>IF('Forecast Input'!$H12="May",'Forecast Input'!$I12,0)</f>
        <v>0</v>
      </c>
      <c r="F12" s="5">
        <f>IF('Forecast Input'!$H12="June",'Forecast Input'!$I12,0)</f>
        <v>87500</v>
      </c>
      <c r="G12" s="5">
        <f>IF('Forecast Input'!$H12="July",'Forecast Input'!$I12,0)</f>
        <v>0</v>
      </c>
      <c r="H12" s="5">
        <f>IF('Forecast Input'!$H12="August",'Forecast Input'!$I12,0)</f>
        <v>0</v>
      </c>
      <c r="I12" s="5">
        <f>IF('Forecast Input'!$H12="September",'Forecast Input'!$I12,0)</f>
        <v>0</v>
      </c>
      <c r="J12" s="5">
        <f>IF('Forecast Input'!$H12="October",'Forecast Input'!$I12,0)</f>
        <v>0</v>
      </c>
      <c r="K12" s="5">
        <f>IF('Forecast Input'!$H12="November",'Forecast Input'!$I12,0)</f>
        <v>0</v>
      </c>
      <c r="L12" s="5">
        <f>IF('Forecast Input'!$H12="December",'Forecast Input'!$I12,0)</f>
        <v>0</v>
      </c>
    </row>
    <row r="13" spans="1:12" ht="12.75">
      <c r="A13" s="5">
        <f>IF('Forecast Input'!$H13="January",'Forecast Input'!$I13,0)</f>
        <v>0</v>
      </c>
      <c r="B13" s="5">
        <f>IF('Forecast Input'!$H13="February",'Forecast Input'!$I13,0)</f>
        <v>0</v>
      </c>
      <c r="C13" s="5">
        <f>IF('Forecast Input'!$H13="March",'Forecast Input'!$I13,0)</f>
        <v>0</v>
      </c>
      <c r="D13" s="5">
        <f>IF('Forecast Input'!$H13="April",'Forecast Input'!$I13,0)</f>
        <v>0</v>
      </c>
      <c r="E13" s="5">
        <f>IF('Forecast Input'!$H13="May",'Forecast Input'!$I13,0)</f>
        <v>0</v>
      </c>
      <c r="F13" s="5">
        <f>IF('Forecast Input'!$H13="June",'Forecast Input'!$I13,0)</f>
        <v>0</v>
      </c>
      <c r="G13" s="5">
        <f>IF('Forecast Input'!$H13="July",'Forecast Input'!$I13,0)</f>
        <v>89400</v>
      </c>
      <c r="H13" s="5">
        <f>IF('Forecast Input'!$H13="August",'Forecast Input'!$I13,0)</f>
        <v>0</v>
      </c>
      <c r="I13" s="5">
        <f>IF('Forecast Input'!$H13="September",'Forecast Input'!$I13,0)</f>
        <v>0</v>
      </c>
      <c r="J13" s="5">
        <f>IF('Forecast Input'!$H13="October",'Forecast Input'!$I13,0)</f>
        <v>0</v>
      </c>
      <c r="K13" s="5">
        <f>IF('Forecast Input'!$H13="November",'Forecast Input'!$I13,0)</f>
        <v>0</v>
      </c>
      <c r="L13" s="5">
        <f>IF('Forecast Input'!$H13="December",'Forecast Input'!$I13,0)</f>
        <v>0</v>
      </c>
    </row>
    <row r="14" spans="1:12" ht="12.75">
      <c r="A14" s="5">
        <f>IF('Forecast Input'!$H14="January",'Forecast Input'!$I14,0)</f>
        <v>0</v>
      </c>
      <c r="B14" s="5">
        <f>IF('Forecast Input'!$H14="February",'Forecast Input'!$I14,0)</f>
        <v>0</v>
      </c>
      <c r="C14" s="5">
        <f>IF('Forecast Input'!$H14="March",'Forecast Input'!$I14,0)</f>
        <v>0</v>
      </c>
      <c r="D14" s="5">
        <f>IF('Forecast Input'!$H14="April",'Forecast Input'!$I14,0)</f>
        <v>0</v>
      </c>
      <c r="E14" s="5">
        <f>IF('Forecast Input'!$H14="May",'Forecast Input'!$I14,0)</f>
        <v>0</v>
      </c>
      <c r="F14" s="5">
        <f>IF('Forecast Input'!$H14="June",'Forecast Input'!$I14,0)</f>
        <v>0</v>
      </c>
      <c r="G14" s="5">
        <f>IF('Forecast Input'!$H14="July",'Forecast Input'!$I14,0)</f>
        <v>0</v>
      </c>
      <c r="H14" s="5">
        <f>IF('Forecast Input'!$H14="August",'Forecast Input'!$I14,0)</f>
        <v>99400</v>
      </c>
      <c r="I14" s="5">
        <f>IF('Forecast Input'!$H14="September",'Forecast Input'!$I14,0)</f>
        <v>0</v>
      </c>
      <c r="J14" s="5">
        <f>IF('Forecast Input'!$H14="October",'Forecast Input'!$I14,0)</f>
        <v>0</v>
      </c>
      <c r="K14" s="5">
        <f>IF('Forecast Input'!$H14="November",'Forecast Input'!$I14,0)</f>
        <v>0</v>
      </c>
      <c r="L14" s="5">
        <f>IF('Forecast Input'!$H14="December",'Forecast Input'!$I14,0)</f>
        <v>0</v>
      </c>
    </row>
    <row r="15" spans="1:12" ht="12.75">
      <c r="A15" s="5">
        <f>IF('Forecast Input'!$H15="January",'Forecast Input'!$I15,0)</f>
        <v>0</v>
      </c>
      <c r="B15" s="5">
        <f>IF('Forecast Input'!$H15="February",'Forecast Input'!$I15,0)</f>
        <v>0</v>
      </c>
      <c r="C15" s="5">
        <f>IF('Forecast Input'!$H15="March",'Forecast Input'!$I15,0)</f>
        <v>0</v>
      </c>
      <c r="D15" s="5">
        <f>IF('Forecast Input'!$H15="April",'Forecast Input'!$I15,0)</f>
        <v>0</v>
      </c>
      <c r="E15" s="5">
        <f>IF('Forecast Input'!$H15="May",'Forecast Input'!$I15,0)</f>
        <v>0</v>
      </c>
      <c r="F15" s="5">
        <f>IF('Forecast Input'!$H15="June",'Forecast Input'!$I15,0)</f>
        <v>0</v>
      </c>
      <c r="G15" s="5">
        <f>IF('Forecast Input'!$H15="July",'Forecast Input'!$I15,0)</f>
        <v>0</v>
      </c>
      <c r="H15" s="5">
        <f>IF('Forecast Input'!$H15="August",'Forecast Input'!$I15,0)</f>
        <v>0</v>
      </c>
      <c r="I15" s="5">
        <f>IF('Forecast Input'!$H15="September",'Forecast Input'!$I15,0)</f>
        <v>0</v>
      </c>
      <c r="J15" s="5">
        <f>IF('Forecast Input'!$H15="October",'Forecast Input'!$I15,0)</f>
        <v>155250</v>
      </c>
      <c r="K15" s="5">
        <f>IF('Forecast Input'!$H15="November",'Forecast Input'!$I15,0)</f>
        <v>0</v>
      </c>
      <c r="L15" s="5">
        <f>IF('Forecast Input'!$H15="December",'Forecast Input'!$I15,0)</f>
        <v>0</v>
      </c>
    </row>
    <row r="16" spans="1:12" ht="12.75">
      <c r="A16" s="5">
        <f>IF('Forecast Input'!$H16="January",'Forecast Input'!$I16,0)</f>
        <v>0</v>
      </c>
      <c r="B16" s="5">
        <f>IF('Forecast Input'!$H16="February",'Forecast Input'!$I16,0)</f>
        <v>0</v>
      </c>
      <c r="C16" s="5">
        <f>IF('Forecast Input'!$H16="March",'Forecast Input'!$I16,0)</f>
        <v>0</v>
      </c>
      <c r="D16" s="5">
        <f>IF('Forecast Input'!$H16="April",'Forecast Input'!$I16,0)</f>
        <v>0</v>
      </c>
      <c r="E16" s="5">
        <f>IF('Forecast Input'!$H16="May",'Forecast Input'!$I16,0)</f>
        <v>0</v>
      </c>
      <c r="F16" s="5">
        <f>IF('Forecast Input'!$H16="June",'Forecast Input'!$I16,0)</f>
        <v>0</v>
      </c>
      <c r="G16" s="5">
        <f>IF('Forecast Input'!$H16="July",'Forecast Input'!$I16,0)</f>
        <v>0</v>
      </c>
      <c r="H16" s="5">
        <f>IF('Forecast Input'!$H16="August",'Forecast Input'!$I16,0)</f>
        <v>0</v>
      </c>
      <c r="I16" s="5">
        <f>IF('Forecast Input'!$H16="September",'Forecast Input'!$I16,0)</f>
        <v>0</v>
      </c>
      <c r="J16" s="5">
        <f>IF('Forecast Input'!$H16="October",'Forecast Input'!$I16,0)</f>
        <v>0</v>
      </c>
      <c r="K16" s="5">
        <f>IF('Forecast Input'!$H16="November",'Forecast Input'!$I16,0)</f>
        <v>32700</v>
      </c>
      <c r="L16" s="5">
        <f>IF('Forecast Input'!$H16="December",'Forecast Input'!$I16,0)</f>
        <v>0</v>
      </c>
    </row>
    <row r="17" spans="1:12" ht="12.75">
      <c r="A17" s="5">
        <f>IF('Forecast Input'!$H17="January",'Forecast Input'!$I17,0)</f>
        <v>0</v>
      </c>
      <c r="B17" s="5">
        <f>IF('Forecast Input'!$H17="February",'Forecast Input'!$I17,0)</f>
        <v>0</v>
      </c>
      <c r="C17" s="5">
        <f>IF('Forecast Input'!$H17="March",'Forecast Input'!$I17,0)</f>
        <v>0</v>
      </c>
      <c r="D17" s="5">
        <f>IF('Forecast Input'!$H17="April",'Forecast Input'!$I17,0)</f>
        <v>0</v>
      </c>
      <c r="E17" s="5">
        <f>IF('Forecast Input'!$H17="May",'Forecast Input'!$I17,0)</f>
        <v>0</v>
      </c>
      <c r="F17" s="5">
        <f>IF('Forecast Input'!$H17="June",'Forecast Input'!$I17,0)</f>
        <v>0</v>
      </c>
      <c r="G17" s="5">
        <f>IF('Forecast Input'!$H17="July",'Forecast Input'!$I17,0)</f>
        <v>0</v>
      </c>
      <c r="H17" s="5">
        <f>IF('Forecast Input'!$H17="August",'Forecast Input'!$I17,0)</f>
        <v>0</v>
      </c>
      <c r="I17" s="5">
        <f>IF('Forecast Input'!$H17="September",'Forecast Input'!$I17,0)</f>
        <v>0</v>
      </c>
      <c r="J17" s="5">
        <f>IF('Forecast Input'!$H17="October",'Forecast Input'!$I17,0)</f>
        <v>0</v>
      </c>
      <c r="K17" s="5">
        <f>IF('Forecast Input'!$H17="November",'Forecast Input'!$I17,0)</f>
        <v>0</v>
      </c>
      <c r="L17" s="5">
        <f>IF('Forecast Input'!$H17="December",'Forecast Input'!$I17,0)</f>
        <v>155500</v>
      </c>
    </row>
    <row r="18" spans="1:12" ht="12.75">
      <c r="A18" s="5">
        <f>IF('Forecast Input'!$H18="January",'Forecast Input'!$I18,0)</f>
        <v>16600</v>
      </c>
      <c r="B18" s="5">
        <f>IF('Forecast Input'!$H18="February",'Forecast Input'!$I18,0)</f>
        <v>0</v>
      </c>
      <c r="C18" s="5">
        <f>IF('Forecast Input'!$H18="March",'Forecast Input'!$I18,0)</f>
        <v>0</v>
      </c>
      <c r="D18" s="5">
        <f>IF('Forecast Input'!$H18="April",'Forecast Input'!$I18,0)</f>
        <v>0</v>
      </c>
      <c r="E18" s="5">
        <f>IF('Forecast Input'!$H18="May",'Forecast Input'!$I18,0)</f>
        <v>0</v>
      </c>
      <c r="F18" s="5">
        <f>IF('Forecast Input'!$H18="June",'Forecast Input'!$I18,0)</f>
        <v>0</v>
      </c>
      <c r="G18" s="5">
        <f>IF('Forecast Input'!$H18="July",'Forecast Input'!$I18,0)</f>
        <v>0</v>
      </c>
      <c r="H18" s="5">
        <f>IF('Forecast Input'!$H18="August",'Forecast Input'!$I18,0)</f>
        <v>0</v>
      </c>
      <c r="I18" s="5">
        <f>IF('Forecast Input'!$H18="September",'Forecast Input'!$I18,0)</f>
        <v>0</v>
      </c>
      <c r="J18" s="5">
        <f>IF('Forecast Input'!$H18="October",'Forecast Input'!$I18,0)</f>
        <v>0</v>
      </c>
      <c r="K18" s="5">
        <f>IF('Forecast Input'!$H18="November",'Forecast Input'!$I18,0)</f>
        <v>0</v>
      </c>
      <c r="L18" s="5">
        <f>IF('Forecast Input'!$H18="December",'Forecast Input'!$I18,0)</f>
        <v>0</v>
      </c>
    </row>
    <row r="19" spans="1:12" ht="12.75">
      <c r="A19" s="5">
        <f>IF('Forecast Input'!$H19="January",'Forecast Input'!$I19,0)</f>
        <v>0</v>
      </c>
      <c r="B19" s="5">
        <f>IF('Forecast Input'!$H19="February",'Forecast Input'!$I19,0)</f>
        <v>0</v>
      </c>
      <c r="C19" s="5">
        <f>IF('Forecast Input'!$H19="March",'Forecast Input'!$I19,0)</f>
        <v>54000</v>
      </c>
      <c r="D19" s="5">
        <f>IF('Forecast Input'!$H19="April",'Forecast Input'!$I19,0)</f>
        <v>0</v>
      </c>
      <c r="E19" s="5">
        <f>IF('Forecast Input'!$H19="May",'Forecast Input'!$I19,0)</f>
        <v>0</v>
      </c>
      <c r="F19" s="5">
        <f>IF('Forecast Input'!$H19="June",'Forecast Input'!$I19,0)</f>
        <v>0</v>
      </c>
      <c r="G19" s="5">
        <f>IF('Forecast Input'!$H19="July",'Forecast Input'!$I19,0)</f>
        <v>0</v>
      </c>
      <c r="H19" s="5">
        <f>IF('Forecast Input'!$H19="August",'Forecast Input'!$I19,0)</f>
        <v>0</v>
      </c>
      <c r="I19" s="5">
        <f>IF('Forecast Input'!$H19="September",'Forecast Input'!$I19,0)</f>
        <v>0</v>
      </c>
      <c r="J19" s="5">
        <f>IF('Forecast Input'!$H19="October",'Forecast Input'!$I19,0)</f>
        <v>0</v>
      </c>
      <c r="K19" s="5">
        <f>IF('Forecast Input'!$H19="November",'Forecast Input'!$I19,0)</f>
        <v>0</v>
      </c>
      <c r="L19" s="5">
        <f>IF('Forecast Input'!$H19="December",'Forecast Input'!$I19,0)</f>
        <v>0</v>
      </c>
    </row>
    <row r="20" spans="1:12" ht="12.75">
      <c r="A20" s="5">
        <f>IF('Forecast Input'!$H20="January",'Forecast Input'!$I20,0)</f>
        <v>0</v>
      </c>
      <c r="B20" s="5">
        <f>IF('Forecast Input'!$H20="February",'Forecast Input'!$I20,0)</f>
        <v>0</v>
      </c>
      <c r="C20" s="5">
        <f>IF('Forecast Input'!$H20="March",'Forecast Input'!$I20,0)</f>
        <v>0</v>
      </c>
      <c r="D20" s="5">
        <f>IF('Forecast Input'!$H20="April",'Forecast Input'!$I20,0)</f>
        <v>0</v>
      </c>
      <c r="E20" s="5">
        <f>IF('Forecast Input'!$H20="May",'Forecast Input'!$I20,0)</f>
        <v>84000</v>
      </c>
      <c r="F20" s="5">
        <f>IF('Forecast Input'!$H20="June",'Forecast Input'!$I20,0)</f>
        <v>0</v>
      </c>
      <c r="G20" s="5">
        <f>IF('Forecast Input'!$H20="July",'Forecast Input'!$I20,0)</f>
        <v>0</v>
      </c>
      <c r="H20" s="5">
        <f>IF('Forecast Input'!$H20="August",'Forecast Input'!$I20,0)</f>
        <v>0</v>
      </c>
      <c r="I20" s="5">
        <f>IF('Forecast Input'!$H20="September",'Forecast Input'!$I20,0)</f>
        <v>0</v>
      </c>
      <c r="J20" s="5">
        <f>IF('Forecast Input'!$H20="October",'Forecast Input'!$I20,0)</f>
        <v>0</v>
      </c>
      <c r="K20" s="5">
        <f>IF('Forecast Input'!$H20="November",'Forecast Input'!$I20,0)</f>
        <v>0</v>
      </c>
      <c r="L20" s="5">
        <f>IF('Forecast Input'!$H20="December",'Forecast Input'!$I20,0)</f>
        <v>0</v>
      </c>
    </row>
    <row r="21" spans="1:12" ht="12.75">
      <c r="A21" s="5">
        <f>IF('Forecast Input'!$H21="January",'Forecast Input'!$I21,0)</f>
        <v>0</v>
      </c>
      <c r="B21" s="5">
        <f>IF('Forecast Input'!$H21="February",'Forecast Input'!$I21,0)</f>
        <v>0</v>
      </c>
      <c r="C21" s="5">
        <f>IF('Forecast Input'!$H21="March",'Forecast Input'!$I21,0)</f>
        <v>0</v>
      </c>
      <c r="D21" s="5">
        <f>IF('Forecast Input'!$H21="April",'Forecast Input'!$I21,0)</f>
        <v>0</v>
      </c>
      <c r="E21" s="5">
        <f>IF('Forecast Input'!$H21="May",'Forecast Input'!$I21,0)</f>
        <v>0</v>
      </c>
      <c r="F21" s="5">
        <f>IF('Forecast Input'!$H21="June",'Forecast Input'!$I21,0)</f>
        <v>46500</v>
      </c>
      <c r="G21" s="5">
        <f>IF('Forecast Input'!$H21="July",'Forecast Input'!$I21,0)</f>
        <v>0</v>
      </c>
      <c r="H21" s="5">
        <f>IF('Forecast Input'!$H21="August",'Forecast Input'!$I21,0)</f>
        <v>0</v>
      </c>
      <c r="I21" s="5">
        <f>IF('Forecast Input'!$H21="September",'Forecast Input'!$I21,0)</f>
        <v>0</v>
      </c>
      <c r="J21" s="5">
        <f>IF('Forecast Input'!$H21="October",'Forecast Input'!$I21,0)</f>
        <v>0</v>
      </c>
      <c r="K21" s="5">
        <f>IF('Forecast Input'!$H21="November",'Forecast Input'!$I21,0)</f>
        <v>0</v>
      </c>
      <c r="L21" s="5">
        <f>IF('Forecast Input'!$H21="December",'Forecast Input'!$I21,0)</f>
        <v>0</v>
      </c>
    </row>
    <row r="22" spans="1:12" ht="12.75">
      <c r="A22" s="5">
        <f>IF('Forecast Input'!$H22="January",'Forecast Input'!$I22,0)</f>
        <v>0</v>
      </c>
      <c r="B22" s="5">
        <f>IF('Forecast Input'!$H22="February",'Forecast Input'!$I22,0)</f>
        <v>0</v>
      </c>
      <c r="C22" s="5">
        <f>IF('Forecast Input'!$H22="March",'Forecast Input'!$I22,0)</f>
        <v>0</v>
      </c>
      <c r="D22" s="5">
        <f>IF('Forecast Input'!$H22="April",'Forecast Input'!$I22,0)</f>
        <v>0</v>
      </c>
      <c r="E22" s="5">
        <f>IF('Forecast Input'!$H22="May",'Forecast Input'!$I22,0)</f>
        <v>0</v>
      </c>
      <c r="F22" s="5">
        <f>IF('Forecast Input'!$H22="June",'Forecast Input'!$I22,0)</f>
        <v>0</v>
      </c>
      <c r="G22" s="5">
        <f>IF('Forecast Input'!$H22="July",'Forecast Input'!$I22,0)</f>
        <v>0</v>
      </c>
      <c r="H22" s="5">
        <f>IF('Forecast Input'!$H22="August",'Forecast Input'!$I22,0)</f>
        <v>0</v>
      </c>
      <c r="I22" s="5">
        <f>IF('Forecast Input'!$H22="September",'Forecast Input'!$I22,0)</f>
        <v>0</v>
      </c>
      <c r="J22" s="5">
        <f>IF('Forecast Input'!$H22="October",'Forecast Input'!$I22,0)</f>
        <v>86600</v>
      </c>
      <c r="K22" s="5">
        <f>IF('Forecast Input'!$H22="November",'Forecast Input'!$I22,0)</f>
        <v>0</v>
      </c>
      <c r="L22" s="5">
        <f>IF('Forecast Input'!$H22="December",'Forecast Input'!$I22,0)</f>
        <v>0</v>
      </c>
    </row>
    <row r="23" spans="1:12" ht="12.75">
      <c r="A23" s="5">
        <f>IF('Forecast Input'!$H23="January",'Forecast Input'!$I23,0)</f>
        <v>0</v>
      </c>
      <c r="B23" s="5">
        <f>IF('Forecast Input'!$H23="February",'Forecast Input'!$I23,0)</f>
        <v>0</v>
      </c>
      <c r="C23" s="5">
        <f>IF('Forecast Input'!$H23="March",'Forecast Input'!$I23,0)</f>
        <v>0</v>
      </c>
      <c r="D23" s="5">
        <f>IF('Forecast Input'!$H23="April",'Forecast Input'!$I23,0)</f>
        <v>0</v>
      </c>
      <c r="E23" s="5">
        <f>IF('Forecast Input'!$H23="May",'Forecast Input'!$I23,0)</f>
        <v>0</v>
      </c>
      <c r="F23" s="5">
        <f>IF('Forecast Input'!$H23="June",'Forecast Input'!$I23,0)</f>
        <v>0</v>
      </c>
      <c r="G23" s="5">
        <f>IF('Forecast Input'!$H23="July",'Forecast Input'!$I23,0)</f>
        <v>0</v>
      </c>
      <c r="H23" s="5">
        <f>IF('Forecast Input'!$H23="August",'Forecast Input'!$I23,0)</f>
        <v>0</v>
      </c>
      <c r="I23" s="5">
        <f>IF('Forecast Input'!$H23="September",'Forecast Input'!$I23,0)</f>
        <v>0</v>
      </c>
      <c r="J23" s="5">
        <f>IF('Forecast Input'!$H23="October",'Forecast Input'!$I23,0)</f>
        <v>0</v>
      </c>
      <c r="K23" s="5">
        <f>IF('Forecast Input'!$H23="November",'Forecast Input'!$I23,0)</f>
        <v>0</v>
      </c>
      <c r="L23" s="5">
        <f>IF('Forecast Input'!$H23="December",'Forecast Input'!$I23,0)</f>
        <v>87900</v>
      </c>
    </row>
    <row r="24" spans="1:12" ht="12.75">
      <c r="A24" s="5">
        <f>IF('Forecast Input'!$H24="January",'Forecast Input'!$I24,0)</f>
        <v>0</v>
      </c>
      <c r="B24" s="5">
        <f>IF('Forecast Input'!$H24="February",'Forecast Input'!$I24,0)</f>
        <v>0</v>
      </c>
      <c r="C24" s="5">
        <f>IF('Forecast Input'!$H24="March",'Forecast Input'!$I24,0)</f>
        <v>0</v>
      </c>
      <c r="D24" s="5">
        <f>IF('Forecast Input'!$H24="April",'Forecast Input'!$I24,0)</f>
        <v>0</v>
      </c>
      <c r="E24" s="5">
        <f>IF('Forecast Input'!$H24="May",'Forecast Input'!$I24,0)</f>
        <v>0</v>
      </c>
      <c r="F24" s="5">
        <f>IF('Forecast Input'!$H24="June",'Forecast Input'!$I24,0)</f>
        <v>0</v>
      </c>
      <c r="G24" s="5">
        <f>IF('Forecast Input'!$H24="July",'Forecast Input'!$I24,0)</f>
        <v>0</v>
      </c>
      <c r="H24" s="5">
        <f>IF('Forecast Input'!$H24="August",'Forecast Input'!$I24,0)</f>
        <v>0</v>
      </c>
      <c r="I24" s="5">
        <f>IF('Forecast Input'!$H24="September",'Forecast Input'!$I24,0)</f>
        <v>0</v>
      </c>
      <c r="J24" s="5">
        <f>IF('Forecast Input'!$H24="October",'Forecast Input'!$I24,0)</f>
        <v>0</v>
      </c>
      <c r="K24" s="5">
        <f>IF('Forecast Input'!$H24="November",'Forecast Input'!$I24,0)</f>
        <v>109725</v>
      </c>
      <c r="L24" s="5">
        <f>IF('Forecast Input'!$H24="December",'Forecast Input'!$I24,0)</f>
        <v>0</v>
      </c>
    </row>
    <row r="25" spans="1:12" ht="12.75">
      <c r="A25" s="5">
        <f>IF('Forecast Input'!$H25="January",'Forecast Input'!$I25,0)</f>
        <v>0</v>
      </c>
      <c r="B25" s="5">
        <f>IF('Forecast Input'!$H25="February",'Forecast Input'!$I25,0)</f>
        <v>145800</v>
      </c>
      <c r="C25" s="5">
        <f>IF('Forecast Input'!$H25="March",'Forecast Input'!$I25,0)</f>
        <v>0</v>
      </c>
      <c r="D25" s="5">
        <f>IF('Forecast Input'!$H25="April",'Forecast Input'!$I25,0)</f>
        <v>0</v>
      </c>
      <c r="E25" s="5">
        <f>IF('Forecast Input'!$H25="May",'Forecast Input'!$I25,0)</f>
        <v>0</v>
      </c>
      <c r="F25" s="5">
        <f>IF('Forecast Input'!$H25="June",'Forecast Input'!$I25,0)</f>
        <v>0</v>
      </c>
      <c r="G25" s="5">
        <f>IF('Forecast Input'!$H25="July",'Forecast Input'!$I25,0)</f>
        <v>0</v>
      </c>
      <c r="H25" s="5">
        <f>IF('Forecast Input'!$H25="August",'Forecast Input'!$I25,0)</f>
        <v>0</v>
      </c>
      <c r="I25" s="5">
        <f>IF('Forecast Input'!$H25="September",'Forecast Input'!$I25,0)</f>
        <v>0</v>
      </c>
      <c r="J25" s="5">
        <f>IF('Forecast Input'!$H25="October",'Forecast Input'!$I25,0)</f>
        <v>0</v>
      </c>
      <c r="K25" s="5">
        <f>IF('Forecast Input'!$H25="November",'Forecast Input'!$I25,0)</f>
        <v>0</v>
      </c>
      <c r="L25" s="5">
        <f>IF('Forecast Input'!$H25="December",'Forecast Input'!$I25,0)</f>
        <v>0</v>
      </c>
    </row>
    <row r="26" spans="1:12" ht="12.75">
      <c r="A26" s="5">
        <f>IF('Forecast Input'!$H26="January",'Forecast Input'!$I26,0)</f>
        <v>0</v>
      </c>
      <c r="B26" s="5">
        <f>IF('Forecast Input'!$H26="February",'Forecast Input'!$I26,0)</f>
        <v>0</v>
      </c>
      <c r="C26" s="5">
        <f>IF('Forecast Input'!$H26="March",'Forecast Input'!$I26,0)</f>
        <v>157000</v>
      </c>
      <c r="D26" s="5">
        <f>IF('Forecast Input'!$H26="April",'Forecast Input'!$I26,0)</f>
        <v>0</v>
      </c>
      <c r="E26" s="5">
        <f>IF('Forecast Input'!$H26="May",'Forecast Input'!$I26,0)</f>
        <v>0</v>
      </c>
      <c r="F26" s="5">
        <f>IF('Forecast Input'!$H26="June",'Forecast Input'!$I26,0)</f>
        <v>0</v>
      </c>
      <c r="G26" s="5">
        <f>IF('Forecast Input'!$H26="July",'Forecast Input'!$I26,0)</f>
        <v>0</v>
      </c>
      <c r="H26" s="5">
        <f>IF('Forecast Input'!$H26="August",'Forecast Input'!$I26,0)</f>
        <v>0</v>
      </c>
      <c r="I26" s="5">
        <f>IF('Forecast Input'!$H26="September",'Forecast Input'!$I26,0)</f>
        <v>0</v>
      </c>
      <c r="J26" s="5">
        <f>IF('Forecast Input'!$H26="October",'Forecast Input'!$I26,0)</f>
        <v>0</v>
      </c>
      <c r="K26" s="5">
        <f>IF('Forecast Input'!$H26="November",'Forecast Input'!$I26,0)</f>
        <v>0</v>
      </c>
      <c r="L26" s="5">
        <f>IF('Forecast Input'!$H26="December",'Forecast Input'!$I26,0)</f>
        <v>0</v>
      </c>
    </row>
    <row r="27" spans="1:12" ht="12.75">
      <c r="A27" s="5">
        <f>IF('Forecast Input'!$H27="January",'Forecast Input'!$I27,0)</f>
        <v>0</v>
      </c>
      <c r="B27" s="5">
        <f>IF('Forecast Input'!$H27="February",'Forecast Input'!$I27,0)</f>
        <v>0</v>
      </c>
      <c r="C27" s="5">
        <f>IF('Forecast Input'!$H27="March",'Forecast Input'!$I27,0)</f>
        <v>0</v>
      </c>
      <c r="D27" s="5">
        <f>IF('Forecast Input'!$H27="April",'Forecast Input'!$I27,0)</f>
        <v>69200</v>
      </c>
      <c r="E27" s="5">
        <f>IF('Forecast Input'!$H27="May",'Forecast Input'!$I27,0)</f>
        <v>0</v>
      </c>
      <c r="F27" s="5">
        <f>IF('Forecast Input'!$H27="June",'Forecast Input'!$I27,0)</f>
        <v>0</v>
      </c>
      <c r="G27" s="5">
        <f>IF('Forecast Input'!$H27="July",'Forecast Input'!$I27,0)</f>
        <v>0</v>
      </c>
      <c r="H27" s="5">
        <f>IF('Forecast Input'!$H27="August",'Forecast Input'!$I27,0)</f>
        <v>0</v>
      </c>
      <c r="I27" s="5">
        <f>IF('Forecast Input'!$H27="September",'Forecast Input'!$I27,0)</f>
        <v>0</v>
      </c>
      <c r="J27" s="5">
        <f>IF('Forecast Input'!$H27="October",'Forecast Input'!$I27,0)</f>
        <v>0</v>
      </c>
      <c r="K27" s="5">
        <f>IF('Forecast Input'!$H27="November",'Forecast Input'!$I27,0)</f>
        <v>0</v>
      </c>
      <c r="L27" s="5">
        <f>IF('Forecast Input'!$H27="December",'Forecast Input'!$I27,0)</f>
        <v>0</v>
      </c>
    </row>
    <row r="28" spans="1:12" ht="12.75">
      <c r="A28" s="5">
        <f>IF('Forecast Input'!$H28="January",'Forecast Input'!$I28,0)</f>
        <v>0</v>
      </c>
      <c r="B28" s="5">
        <f>IF('Forecast Input'!$H28="February",'Forecast Input'!$I28,0)</f>
        <v>0</v>
      </c>
      <c r="C28" s="5">
        <f>IF('Forecast Input'!$H28="March",'Forecast Input'!$I28,0)</f>
        <v>0</v>
      </c>
      <c r="D28" s="5">
        <f>IF('Forecast Input'!$H28="April",'Forecast Input'!$I28,0)</f>
        <v>0</v>
      </c>
      <c r="E28" s="5">
        <f>IF('Forecast Input'!$H28="May",'Forecast Input'!$I28,0)</f>
        <v>0</v>
      </c>
      <c r="F28" s="5">
        <f>IF('Forecast Input'!$H28="June",'Forecast Input'!$I28,0)</f>
        <v>0</v>
      </c>
      <c r="G28" s="5">
        <f>IF('Forecast Input'!$H28="July",'Forecast Input'!$I28,0)</f>
        <v>0</v>
      </c>
      <c r="H28" s="5">
        <f>IF('Forecast Input'!$H28="August",'Forecast Input'!$I28,0)</f>
        <v>85500</v>
      </c>
      <c r="I28" s="5">
        <f>IF('Forecast Input'!$H28="September",'Forecast Input'!$I28,0)</f>
        <v>0</v>
      </c>
      <c r="J28" s="5">
        <f>IF('Forecast Input'!$H28="October",'Forecast Input'!$I28,0)</f>
        <v>0</v>
      </c>
      <c r="K28" s="5">
        <f>IF('Forecast Input'!$H28="November",'Forecast Input'!$I28,0)</f>
        <v>0</v>
      </c>
      <c r="L28" s="5">
        <f>IF('Forecast Input'!$H28="December",'Forecast Input'!$I28,0)</f>
        <v>0</v>
      </c>
    </row>
    <row r="29" spans="1:12" ht="13.5" thickBot="1">
      <c r="A29" s="5">
        <f>IF('Forecast Input'!$H29="January",'Forecast Input'!$I29,0)</f>
        <v>0</v>
      </c>
      <c r="B29" s="5">
        <f>IF('Forecast Input'!$H29="February",'Forecast Input'!$I29,0)</f>
        <v>0</v>
      </c>
      <c r="C29" s="5">
        <f>IF('Forecast Input'!$H29="March",'Forecast Input'!$I29,0)</f>
        <v>0</v>
      </c>
      <c r="D29" s="5">
        <f>IF('Forecast Input'!$H29="April",'Forecast Input'!$I29,0)</f>
        <v>0</v>
      </c>
      <c r="E29" s="5">
        <f>IF('Forecast Input'!$H29="May",'Forecast Input'!$I29,0)</f>
        <v>0</v>
      </c>
      <c r="F29" s="5">
        <f>IF('Forecast Input'!$H29="June",'Forecast Input'!$I29,0)</f>
        <v>0</v>
      </c>
      <c r="G29" s="5">
        <f>IF('Forecast Input'!$H29="July",'Forecast Input'!$I29,0)</f>
        <v>0</v>
      </c>
      <c r="H29" s="5">
        <f>IF('Forecast Input'!$H29="August",'Forecast Input'!$I29,0)</f>
        <v>0</v>
      </c>
      <c r="I29" s="5">
        <f>IF('Forecast Input'!$H29="September",'Forecast Input'!$I29,0)</f>
        <v>100800</v>
      </c>
      <c r="J29" s="5">
        <f>IF('Forecast Input'!$H29="October",'Forecast Input'!$I29,0)</f>
        <v>0</v>
      </c>
      <c r="K29" s="5">
        <f>IF('Forecast Input'!$H29="November",'Forecast Input'!$I29,0)</f>
        <v>0</v>
      </c>
      <c r="L29" s="5">
        <f>IF('Forecast Input'!$H29="December",'Forecast Input'!$I29,0)</f>
        <v>0</v>
      </c>
    </row>
    <row r="30" spans="1:12" ht="13.5" thickBot="1">
      <c r="A30" s="6">
        <f aca="true" t="shared" si="0" ref="A30:L30">SUM(A7:A29)</f>
        <v>151600</v>
      </c>
      <c r="B30" s="6">
        <f t="shared" si="0"/>
        <v>160320</v>
      </c>
      <c r="C30" s="6">
        <f t="shared" si="0"/>
        <v>243500</v>
      </c>
      <c r="D30" s="7">
        <f t="shared" si="0"/>
        <v>113450</v>
      </c>
      <c r="E30" s="7">
        <f t="shared" si="0"/>
        <v>143200</v>
      </c>
      <c r="F30" s="7">
        <f t="shared" si="0"/>
        <v>134000</v>
      </c>
      <c r="G30" s="7">
        <f t="shared" si="0"/>
        <v>89400</v>
      </c>
      <c r="H30" s="7">
        <f t="shared" si="0"/>
        <v>184900</v>
      </c>
      <c r="I30" s="7">
        <f t="shared" si="0"/>
        <v>100800</v>
      </c>
      <c r="J30" s="7">
        <f t="shared" si="0"/>
        <v>241850</v>
      </c>
      <c r="K30" s="7">
        <f t="shared" si="0"/>
        <v>142425</v>
      </c>
      <c r="L30" s="7">
        <f t="shared" si="0"/>
        <v>243400</v>
      </c>
    </row>
    <row r="31" spans="1:12" ht="13.5" thickBot="1">
      <c r="A31" s="8">
        <f>A30</f>
        <v>151600</v>
      </c>
      <c r="B31" s="9">
        <f>A31+B30</f>
        <v>311920</v>
      </c>
      <c r="C31" s="9">
        <f aca="true" t="shared" si="1" ref="C31:L31">B31+C30</f>
        <v>555420</v>
      </c>
      <c r="D31" s="9">
        <f t="shared" si="1"/>
        <v>668870</v>
      </c>
      <c r="E31" s="9">
        <f t="shared" si="1"/>
        <v>812070</v>
      </c>
      <c r="F31" s="9">
        <f t="shared" si="1"/>
        <v>946070</v>
      </c>
      <c r="G31" s="9">
        <f t="shared" si="1"/>
        <v>1035470</v>
      </c>
      <c r="H31" s="9">
        <f t="shared" si="1"/>
        <v>1220370</v>
      </c>
      <c r="I31" s="9">
        <f t="shared" si="1"/>
        <v>1321170</v>
      </c>
      <c r="J31" s="9">
        <f t="shared" si="1"/>
        <v>1563020</v>
      </c>
      <c r="K31" s="9">
        <f t="shared" si="1"/>
        <v>1705445</v>
      </c>
      <c r="L31" s="10">
        <f t="shared" si="1"/>
        <v>1948845</v>
      </c>
    </row>
  </sheetData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5.75">
      <c r="A1" s="50" t="s">
        <v>99</v>
      </c>
    </row>
    <row r="2" ht="15.75">
      <c r="A2" s="50" t="s">
        <v>0</v>
      </c>
    </row>
    <row r="3" ht="12.75">
      <c r="A3" s="51" t="s">
        <v>1</v>
      </c>
    </row>
  </sheetData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O. Brown</cp:lastModifiedBy>
  <cp:lastPrinted>2004-06-15T19:29:33Z</cp:lastPrinted>
  <dcterms:created xsi:type="dcterms:W3CDTF">2004-04-21T00:27:30Z</dcterms:created>
  <dcterms:modified xsi:type="dcterms:W3CDTF">2005-12-11T01:58:27Z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TC011347891033</vt:lpwstr>
  </property>
</Properties>
</file>