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65" activeTab="0"/>
  </bookViews>
  <sheets>
    <sheet name="Product Data" sheetId="1" r:id="rId1"/>
    <sheet name="Scenario Output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<sst xmlns="http://schemas.openxmlformats.org/spreadsheetml/2006/main" count="53" uniqueCount="40">
  <si>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Product name</t>
  </si>
  <si>
    <t>Unit prices</t>
  </si>
  <si>
    <t>Unit costs</t>
  </si>
  <si>
    <t>Year 1</t>
  </si>
  <si>
    <t>Year 2</t>
  </si>
  <si>
    <t>Year 3</t>
  </si>
  <si>
    <t>Year 4</t>
  </si>
  <si>
    <t>Year 5</t>
  </si>
  <si>
    <t>Market size</t>
  </si>
  <si>
    <t>Fixed costs</t>
  </si>
  <si>
    <t>Market share</t>
  </si>
  <si>
    <t>Year 1 unit price</t>
  </si>
  <si>
    <t>Year 1 market size (dollars)</t>
  </si>
  <si>
    <t>Year 1 variable cost per unit</t>
  </si>
  <si>
    <t>Year 1 fixed costs</t>
  </si>
  <si>
    <t>Widget</t>
  </si>
  <si>
    <t>Product Sales Data</t>
  </si>
  <si>
    <t>Year 1 estimated unit sales</t>
  </si>
  <si>
    <t>[Company Name]</t>
  </si>
  <si>
    <t>[Date]</t>
  </si>
  <si>
    <t>Market size CAGR (years 2 through 5)</t>
  </si>
  <si>
    <t>Variable cost per unit CAGR (years 2 through 5)</t>
  </si>
  <si>
    <t>Fixed cost CAGR (years 2 through 5)</t>
  </si>
  <si>
    <t>Target operating income (year 5)</t>
  </si>
  <si>
    <t>Target market share (year 5)</t>
  </si>
  <si>
    <t>Unit price compound annual growth rate (CAGR) (years 2 through 5)</t>
  </si>
  <si>
    <t>Scenario 1: Based on target operating income</t>
  </si>
  <si>
    <t>Scenario 2: Based on target market share</t>
  </si>
  <si>
    <t>[Company Name] CONFIDENTIAL</t>
  </si>
  <si>
    <t>Ramp Factors</t>
  </si>
  <si>
    <t>N/A</t>
  </si>
  <si>
    <t>Graph 1 Title</t>
  </si>
  <si>
    <t>Graph 2 Title</t>
  </si>
  <si>
    <t>Unit sales</t>
  </si>
  <si>
    <t>Dollar sales</t>
  </si>
  <si>
    <t>Operating income</t>
  </si>
  <si>
    <t>Gray cells will be calculated for you. You do not need to enter anything in them.</t>
  </si>
  <si>
    <t>Years 2 through 4 (% of year 5 sales)</t>
  </si>
  <si>
    <t>New-Product Sales and Profit Forecasting Model -- Scenario Output</t>
  </si>
  <si>
    <r>
      <t>New-Product Sales and Profit Forecasting Model — Product Data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</si>
</sst>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$&quot;#,##0.0000"/>
    <numFmt numFmtId="168" formatCode="&quot;$&quot;#,##0.0"/>
    <numFmt numFmtId="169" formatCode="0.0%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m/d/yyyy;@"/>
  </numFmts>
  <fonts count="1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2.5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left"/>
    </xf>
    <xf numFmtId="180" fontId="2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2" borderId="2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3" fillId="0" borderId="4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65" fontId="0" fillId="3" borderId="6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3" borderId="6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3" fontId="0" fillId="3" borderId="6" xfId="0" applyNumberFormat="1" applyFont="1" applyFill="1" applyBorder="1" applyAlignment="1">
      <alignment horizontal="center"/>
    </xf>
    <xf numFmtId="3" fontId="0" fillId="3" borderId="7" xfId="0" applyNumberFormat="1" applyFont="1" applyFill="1" applyBorder="1" applyAlignment="1">
      <alignment horizontal="center"/>
    </xf>
    <xf numFmtId="10" fontId="0" fillId="3" borderId="6" xfId="0" applyNumberFormat="1" applyFont="1" applyFill="1" applyBorder="1" applyAlignment="1">
      <alignment horizontal="center"/>
    </xf>
    <xf numFmtId="10" fontId="0" fillId="3" borderId="7" xfId="0" applyNumberFormat="1" applyFont="1" applyFill="1" applyBorder="1" applyAlignment="1">
      <alignment horizontal="center"/>
    </xf>
    <xf numFmtId="164" fontId="0" fillId="3" borderId="6" xfId="15" applyNumberFormat="1" applyFont="1" applyFill="1" applyBorder="1" applyAlignment="1">
      <alignment horizontal="center"/>
    </xf>
    <xf numFmtId="164" fontId="0" fillId="3" borderId="7" xfId="15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64" fontId="3" fillId="4" borderId="0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vertical="center"/>
    </xf>
    <xf numFmtId="43" fontId="14" fillId="0" borderId="4" xfId="15" applyFont="1" applyFill="1" applyBorder="1" applyAlignment="1">
      <alignment horizontal="center" vertical="center"/>
    </xf>
    <xf numFmtId="169" fontId="0" fillId="0" borderId="4" xfId="19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center" vertical="top"/>
    </xf>
    <xf numFmtId="10" fontId="0" fillId="0" borderId="14" xfId="0" applyNumberFormat="1" applyFont="1" applyFill="1" applyBorder="1" applyAlignment="1">
      <alignment horizontal="center" vertical="top"/>
    </xf>
    <xf numFmtId="0" fontId="0" fillId="0" borderId="15" xfId="0" applyFont="1" applyFill="1" applyBorder="1" applyAlignment="1">
      <alignment/>
    </xf>
    <xf numFmtId="164" fontId="0" fillId="0" borderId="1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top"/>
    </xf>
    <xf numFmtId="10" fontId="0" fillId="0" borderId="9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/>
    </xf>
    <xf numFmtId="164" fontId="0" fillId="0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4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2" fillId="0" borderId="0" xfId="0" applyFont="1" applyAlignment="1" applyProtection="1">
      <alignment/>
      <protection locked="0"/>
    </xf>
    <xf numFmtId="180" fontId="8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7FAC00"/>
      <rgbColor rgb="000000FF"/>
      <rgbColor rgb="00FFFF00"/>
      <rgbColor rgb="00FF00FF"/>
      <rgbColor rgb="0073ADB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Charts!$B$45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'Scenario Output'!$A$14</c:f>
              <c:strCache>
                <c:ptCount val="1"/>
                <c:pt idx="0">
                  <c:v>Dollar sales</c:v>
                </c:pt>
              </c:strCache>
            </c:strRef>
          </c:tx>
          <c:spPr>
            <a:ln w="25400">
              <a:solidFill>
                <a:srgbClr val="343E5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'Scenario Output'!$B$14:$F$14</c:f>
              <c:numCache>
                <c:ptCount val="5"/>
                <c:pt idx="0">
                  <c:v>40000</c:v>
                </c:pt>
                <c:pt idx="1">
                  <c:v>87852.79113126732</c:v>
                </c:pt>
                <c:pt idx="2">
                  <c:v>461227.15343915345</c:v>
                </c:pt>
                <c:pt idx="3">
                  <c:v>726432.7666666667</c:v>
                </c:pt>
                <c:pt idx="4">
                  <c:v>1017005.8733333334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'Scenario Output'!$A$15</c:f>
              <c:strCache>
                <c:ptCount val="1"/>
                <c:pt idx="0">
                  <c:v>Operating income</c:v>
                </c:pt>
              </c:strCache>
            </c:strRef>
          </c:tx>
          <c:spPr>
            <a:ln w="25400">
              <a:solidFill>
                <a:srgbClr val="73ADB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73ADB5"/>
              </a:solidFill>
              <a:ln>
                <a:solidFill>
                  <a:srgbClr val="73ADB5"/>
                </a:solidFill>
              </a:ln>
            </c:spPr>
          </c:marker>
          <c:val>
            <c:numRef>
              <c:f>'Scenario Output'!$B$15:$F$15</c:f>
              <c:numCache>
                <c:ptCount val="5"/>
                <c:pt idx="0">
                  <c:v>-235000</c:v>
                </c:pt>
                <c:pt idx="1">
                  <c:v>-224555.20332577475</c:v>
                </c:pt>
                <c:pt idx="2">
                  <c:v>-92264.81746031746</c:v>
                </c:pt>
                <c:pt idx="3">
                  <c:v>-769.4624999999651</c:v>
                </c:pt>
                <c:pt idx="4">
                  <c:v>100000</c:v>
                </c:pt>
              </c:numCache>
            </c:numRef>
          </c:val>
          <c:smooth val="0"/>
        </c:ser>
        <c:marker val="1"/>
        <c:axId val="60582250"/>
        <c:axId val="8369339"/>
      </c:lineChart>
      <c:lineChart>
        <c:grouping val="standard"/>
        <c:varyColors val="0"/>
        <c:ser>
          <c:idx val="2"/>
          <c:order val="2"/>
          <c:tx>
            <c:strRef>
              <c:f>'Scenario Output'!$A$16</c:f>
              <c:strCache>
                <c:ptCount val="1"/>
                <c:pt idx="0">
                  <c:v>Market share</c:v>
                </c:pt>
              </c:strCache>
            </c:strRef>
          </c:tx>
          <c:spPr>
            <a:ln w="25400">
              <a:solidFill>
                <a:srgbClr val="7FA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7FAC00"/>
              </a:solidFill>
              <a:ln>
                <a:solidFill>
                  <a:srgbClr val="7FAC00"/>
                </a:solidFill>
              </a:ln>
            </c:spPr>
          </c:marker>
          <c:val>
            <c:numRef>
              <c:f>'Scenario Output'!$B$16:$F$16</c:f>
              <c:numCache>
                <c:ptCount val="5"/>
                <c:pt idx="0">
                  <c:v>0.0008</c:v>
                </c:pt>
                <c:pt idx="1">
                  <c:v>0.001597323475113951</c:v>
                </c:pt>
                <c:pt idx="2">
                  <c:v>0.0076235893130438565</c:v>
                </c:pt>
                <c:pt idx="3">
                  <c:v>0.010915593789130977</c:v>
                </c:pt>
                <c:pt idx="4">
                  <c:v>0.013892573913439423</c:v>
                </c:pt>
              </c:numCache>
            </c:numRef>
          </c:val>
          <c:smooth val="0"/>
        </c:ser>
        <c:marker val="1"/>
        <c:axId val="8215188"/>
        <c:axId val="6827829"/>
      </c:lineChart>
      <c:catAx>
        <c:axId val="60582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369339"/>
        <c:crossesAt val="-400000"/>
        <c:auto val="1"/>
        <c:lblOffset val="100"/>
        <c:noMultiLvlLbl val="0"/>
      </c:catAx>
      <c:valAx>
        <c:axId val="836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82250"/>
        <c:crossesAt val="1"/>
        <c:crossBetween val="between"/>
        <c:dispUnits/>
      </c:valAx>
      <c:catAx>
        <c:axId val="8215188"/>
        <c:scaling>
          <c:orientation val="minMax"/>
        </c:scaling>
        <c:axPos val="b"/>
        <c:delete val="1"/>
        <c:majorTickMark val="in"/>
        <c:minorTickMark val="none"/>
        <c:tickLblPos val="nextTo"/>
        <c:crossAx val="6827829"/>
        <c:crosses val="autoZero"/>
        <c:auto val="1"/>
        <c:lblOffset val="100"/>
        <c:noMultiLvlLbl val="0"/>
      </c:catAx>
      <c:valAx>
        <c:axId val="6827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1518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Charts!$B$46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'Scenario Output'!$A$20</c:f>
              <c:strCache>
                <c:ptCount val="1"/>
                <c:pt idx="0">
                  <c:v>Dollar sales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val>
            <c:numRef>
              <c:f>'Scenario Output'!$B$20:$F$20</c:f>
              <c:numCache>
                <c:ptCount val="5"/>
                <c:pt idx="0">
                  <c:v>40000</c:v>
                </c:pt>
                <c:pt idx="1">
                  <c:v>126474.46280099347</c:v>
                </c:pt>
                <c:pt idx="2">
                  <c:v>663990.9297052157</c:v>
                </c:pt>
                <c:pt idx="3">
                  <c:v>1045785.7142857148</c:v>
                </c:pt>
                <c:pt idx="4">
                  <c:v>1464100.0000000007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'Scenario Output'!$A$21</c:f>
              <c:strCache>
                <c:ptCount val="1"/>
                <c:pt idx="0">
                  <c:v>Operating income</c:v>
                </c:pt>
              </c:strCache>
            </c:strRef>
          </c:tx>
          <c:spPr>
            <a:ln w="25400">
              <a:solidFill>
                <a:srgbClr val="73ADB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73ADB5"/>
              </a:solidFill>
              <a:ln>
                <a:solidFill>
                  <a:srgbClr val="73ADB5"/>
                </a:solidFill>
              </a:ln>
            </c:spPr>
          </c:marker>
          <c:val>
            <c:numRef>
              <c:f>'Scenario Output'!$B$21:$F$21</c:f>
              <c:numCache>
                <c:ptCount val="5"/>
                <c:pt idx="0">
                  <c:v>-235000</c:v>
                </c:pt>
                <c:pt idx="1">
                  <c:v>-210072.07644962746</c:v>
                </c:pt>
                <c:pt idx="2">
                  <c:v>-16228.401360544085</c:v>
                </c:pt>
                <c:pt idx="3">
                  <c:v>118987.89285714307</c:v>
                </c:pt>
                <c:pt idx="4">
                  <c:v>267660.2975000002</c:v>
                </c:pt>
              </c:numCache>
            </c:numRef>
          </c:val>
          <c:smooth val="0"/>
        </c:ser>
        <c:marker val="1"/>
        <c:axId val="61450462"/>
        <c:axId val="16183247"/>
      </c:lineChart>
      <c:lineChart>
        <c:grouping val="standard"/>
        <c:varyColors val="0"/>
        <c:ser>
          <c:idx val="2"/>
          <c:order val="2"/>
          <c:tx>
            <c:strRef>
              <c:f>'Scenario Output'!$A$22</c:f>
              <c:strCache>
                <c:ptCount val="1"/>
                <c:pt idx="0">
                  <c:v>Market share</c:v>
                </c:pt>
              </c:strCache>
            </c:strRef>
          </c:tx>
          <c:spPr>
            <a:ln w="25400">
              <a:solidFill>
                <a:srgbClr val="7FA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7FAC00"/>
              </a:solidFill>
              <a:ln>
                <a:solidFill>
                  <a:srgbClr val="7FAC00"/>
                </a:solidFill>
              </a:ln>
            </c:spPr>
          </c:marker>
          <c:dPt>
            <c:idx val="2"/>
            <c:spPr>
              <a:ln w="25400">
                <a:solidFill>
                  <a:srgbClr val="7FAC00"/>
                </a:solidFill>
              </a:ln>
            </c:spPr>
            <c:marker>
              <c:size val="6"/>
              <c:spPr>
                <a:solidFill>
                  <a:srgbClr val="7FAC00"/>
                </a:solidFill>
                <a:ln>
                  <a:solidFill>
                    <a:srgbClr val="7FAC00"/>
                  </a:solidFill>
                </a:ln>
              </c:spPr>
            </c:marker>
          </c:dPt>
          <c:val>
            <c:numRef>
              <c:f>'Scenario Output'!$B$22:$F$22</c:f>
              <c:numCache>
                <c:ptCount val="5"/>
                <c:pt idx="0">
                  <c:v>0.0008</c:v>
                </c:pt>
                <c:pt idx="1">
                  <c:v>0.00229953568729079</c:v>
                </c:pt>
                <c:pt idx="2">
                  <c:v>0.010975056689342406</c:v>
                </c:pt>
                <c:pt idx="3">
                  <c:v>0.015714285714285715</c:v>
                </c:pt>
                <c:pt idx="4">
                  <c:v>0.02</c:v>
                </c:pt>
              </c:numCache>
            </c:numRef>
          </c:val>
          <c:smooth val="0"/>
        </c:ser>
        <c:marker val="1"/>
        <c:axId val="11431496"/>
        <c:axId val="35774601"/>
      </c:lineChart>
      <c:catAx>
        <c:axId val="61450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183247"/>
        <c:crossesAt val="-400000"/>
        <c:auto val="1"/>
        <c:lblOffset val="100"/>
        <c:noMultiLvlLbl val="0"/>
      </c:catAx>
      <c:valAx>
        <c:axId val="16183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50462"/>
        <c:crossesAt val="1"/>
        <c:crossBetween val="between"/>
        <c:dispUnits/>
      </c:valAx>
      <c:catAx>
        <c:axId val="11431496"/>
        <c:scaling>
          <c:orientation val="minMax"/>
        </c:scaling>
        <c:axPos val="b"/>
        <c:delete val="1"/>
        <c:majorTickMark val="in"/>
        <c:minorTickMark val="none"/>
        <c:tickLblPos val="nextTo"/>
        <c:crossAx val="35774601"/>
        <c:crosses val="autoZero"/>
        <c:auto val="1"/>
        <c:lblOffset val="100"/>
        <c:noMultiLvlLbl val="0"/>
      </c:catAx>
      <c:valAx>
        <c:axId val="35774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3149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12</xdr:col>
      <xdr:colOff>0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152400" y="133350"/>
        <a:ext cx="71628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152400</xdr:rowOff>
    </xdr:from>
    <xdr:to>
      <xdr:col>12</xdr:col>
      <xdr:colOff>0</xdr:colOff>
      <xdr:row>40</xdr:row>
      <xdr:rowOff>19050</xdr:rowOff>
    </xdr:to>
    <xdr:graphicFrame>
      <xdr:nvGraphicFramePr>
        <xdr:cNvPr id="2" name="Chart 3"/>
        <xdr:cNvGraphicFramePr/>
      </xdr:nvGraphicFramePr>
      <xdr:xfrm>
        <a:off x="161925" y="3390900"/>
        <a:ext cx="71532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0.57421875" style="2" customWidth="1"/>
    <col min="2" max="2" width="16.7109375" style="2" customWidth="1"/>
    <col min="3" max="6" width="13.421875" style="2" customWidth="1"/>
  </cols>
  <sheetData>
    <row r="1" ht="13.5" customHeight="1">
      <c r="A1" s="62" t="s">
        <v>18</v>
      </c>
    </row>
    <row r="2" ht="13.5" customHeight="1">
      <c r="A2" s="62" t="s">
        <v>39</v>
      </c>
    </row>
    <row r="3" s="64" customFormat="1" ht="13.5" customHeight="1">
      <c r="A3" s="63" t="s">
        <v>19</v>
      </c>
    </row>
    <row r="4" ht="12.75" customHeight="1">
      <c r="A4" s="4"/>
    </row>
    <row r="5" spans="1:6" s="7" customFormat="1" ht="15.75" customHeight="1" thickBot="1">
      <c r="A5" s="65"/>
      <c r="B5" s="66" t="s">
        <v>28</v>
      </c>
      <c r="C5" s="67"/>
      <c r="D5" s="67"/>
      <c r="E5" s="67"/>
      <c r="F5" s="67"/>
    </row>
    <row r="6" spans="1:6" ht="15.75" customHeight="1">
      <c r="A6" s="8" t="s">
        <v>16</v>
      </c>
      <c r="B6" s="9"/>
      <c r="C6" s="43"/>
      <c r="D6" s="43"/>
      <c r="E6" s="43"/>
      <c r="F6" s="43"/>
    </row>
    <row r="7" spans="1:6" ht="15.75" customHeight="1">
      <c r="A7" s="10" t="s">
        <v>0</v>
      </c>
      <c r="B7" s="44" t="s">
        <v>15</v>
      </c>
      <c r="C7" s="39"/>
      <c r="D7" s="39"/>
      <c r="E7" s="39"/>
      <c r="F7" s="39"/>
    </row>
    <row r="8" spans="1:6" s="48" customFormat="1" ht="13.5" customHeight="1">
      <c r="A8" s="50" t="s">
        <v>17</v>
      </c>
      <c r="B8" s="51">
        <v>100</v>
      </c>
      <c r="C8" s="47"/>
      <c r="D8" s="47"/>
      <c r="E8" s="47"/>
      <c r="F8" s="47"/>
    </row>
    <row r="9" spans="1:6" ht="15.75" customHeight="1">
      <c r="A9" s="10" t="s">
        <v>11</v>
      </c>
      <c r="B9" s="45">
        <v>400</v>
      </c>
      <c r="C9" s="39"/>
      <c r="D9" s="39"/>
      <c r="E9" s="39"/>
      <c r="F9" s="39"/>
    </row>
    <row r="10" spans="1:6" ht="13.5" customHeight="1">
      <c r="A10" s="50" t="s">
        <v>25</v>
      </c>
      <c r="B10" s="52">
        <v>0.05</v>
      </c>
      <c r="C10" s="39"/>
      <c r="D10" s="39"/>
      <c r="E10" s="39"/>
      <c r="F10" s="39"/>
    </row>
    <row r="11" spans="1:6" ht="15.75" customHeight="1">
      <c r="A11" s="53" t="s">
        <v>12</v>
      </c>
      <c r="B11" s="54">
        <v>50000000</v>
      </c>
      <c r="C11" s="39"/>
      <c r="D11" s="39"/>
      <c r="E11" s="39"/>
      <c r="F11" s="39"/>
    </row>
    <row r="12" spans="1:6" ht="13.5" customHeight="1">
      <c r="A12" s="55" t="s">
        <v>20</v>
      </c>
      <c r="B12" s="52">
        <v>0.1</v>
      </c>
      <c r="C12" s="39"/>
      <c r="D12" s="39"/>
      <c r="E12" s="39"/>
      <c r="F12" s="39"/>
    </row>
    <row r="13" spans="1:6" ht="15.75" customHeight="1">
      <c r="A13" s="10" t="s">
        <v>13</v>
      </c>
      <c r="B13" s="45">
        <v>250</v>
      </c>
      <c r="C13" s="39"/>
      <c r="D13" s="39"/>
      <c r="E13" s="39"/>
      <c r="F13" s="39"/>
    </row>
    <row r="14" spans="1:6" ht="13.5" customHeight="1">
      <c r="A14" s="55" t="s">
        <v>21</v>
      </c>
      <c r="B14" s="52">
        <v>0.05</v>
      </c>
      <c r="C14" s="39"/>
      <c r="D14" s="39"/>
      <c r="E14" s="39"/>
      <c r="F14" s="39"/>
    </row>
    <row r="15" spans="1:6" ht="15.75" customHeight="1">
      <c r="A15" s="10" t="s">
        <v>14</v>
      </c>
      <c r="B15" s="46">
        <v>250000</v>
      </c>
      <c r="C15" s="39"/>
      <c r="D15" s="39"/>
      <c r="E15" s="39"/>
      <c r="F15" s="39"/>
    </row>
    <row r="16" spans="1:6" ht="13.5" customHeight="1">
      <c r="A16" s="55" t="s">
        <v>22</v>
      </c>
      <c r="B16" s="52">
        <v>0.03</v>
      </c>
      <c r="C16" s="39"/>
      <c r="D16" s="39"/>
      <c r="E16" s="39"/>
      <c r="F16" s="39"/>
    </row>
    <row r="17" spans="1:6" ht="15.75" customHeight="1">
      <c r="A17" s="10" t="s">
        <v>23</v>
      </c>
      <c r="B17" s="46">
        <v>100000</v>
      </c>
      <c r="C17" s="39"/>
      <c r="D17" s="39"/>
      <c r="E17" s="39"/>
      <c r="F17" s="39"/>
    </row>
    <row r="18" spans="1:6" ht="13.5" customHeight="1" thickBot="1">
      <c r="A18" s="49" t="s">
        <v>24</v>
      </c>
      <c r="B18" s="56">
        <v>0.02</v>
      </c>
      <c r="C18" s="39"/>
      <c r="D18" s="39"/>
      <c r="E18" s="39"/>
      <c r="F18" s="39"/>
    </row>
    <row r="19" spans="1:6" s="1" customFormat="1" ht="18.75" customHeight="1" thickBot="1">
      <c r="A19" s="57"/>
      <c r="B19" s="58"/>
      <c r="C19" s="39"/>
      <c r="D19" s="39"/>
      <c r="E19" s="39"/>
      <c r="F19" s="39"/>
    </row>
    <row r="20" spans="1:6" s="1" customFormat="1" ht="15.75" customHeight="1">
      <c r="A20" s="40" t="s">
        <v>29</v>
      </c>
      <c r="B20" s="41" t="s">
        <v>3</v>
      </c>
      <c r="C20" s="41" t="s">
        <v>4</v>
      </c>
      <c r="D20" s="41" t="s">
        <v>5</v>
      </c>
      <c r="E20" s="41" t="s">
        <v>6</v>
      </c>
      <c r="F20" s="42" t="s">
        <v>7</v>
      </c>
    </row>
    <row r="21" spans="1:6" s="1" customFormat="1" ht="12.75" customHeight="1">
      <c r="A21" s="11"/>
      <c r="B21" s="31"/>
      <c r="C21" s="31"/>
      <c r="D21" s="31"/>
      <c r="E21" s="31"/>
      <c r="F21" s="32"/>
    </row>
    <row r="22" spans="1:6" s="7" customFormat="1" ht="15.75" customHeight="1" thickBot="1">
      <c r="A22" s="35" t="s">
        <v>37</v>
      </c>
      <c r="B22" s="36" t="s">
        <v>30</v>
      </c>
      <c r="C22" s="37">
        <v>0.1</v>
      </c>
      <c r="D22" s="37">
        <v>0.5</v>
      </c>
      <c r="E22" s="37">
        <v>0.75</v>
      </c>
      <c r="F22" s="38">
        <v>1</v>
      </c>
    </row>
  </sheetData>
  <sheetProtection/>
  <printOptions/>
  <pageMargins left="0.75" right="0.75" top="1" bottom="1" header="0.34" footer="0.5"/>
  <pageSetup horizontalDpi="300" verticalDpi="300" orientation="landscape" scale="90" r:id="rId1"/>
  <headerFooter alignWithMargins="0">
    <oddFooter>&amp;L&amp;P of &amp;N&amp;C&amp;D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9" sqref="A19:A22"/>
    </sheetView>
  </sheetViews>
  <sheetFormatPr defaultColWidth="9.140625" defaultRowHeight="12.75"/>
  <cols>
    <col min="1" max="1" width="50.7109375" style="0" customWidth="1"/>
    <col min="2" max="6" width="17.7109375" style="0" customWidth="1"/>
  </cols>
  <sheetData>
    <row r="1" spans="1:6" ht="15">
      <c r="A1" s="62" t="s">
        <v>18</v>
      </c>
      <c r="B1" s="2"/>
      <c r="C1" s="2"/>
      <c r="D1" s="2"/>
      <c r="E1" s="2"/>
      <c r="F1" s="2"/>
    </row>
    <row r="2" spans="1:6" ht="15">
      <c r="A2" s="62" t="s">
        <v>38</v>
      </c>
      <c r="B2" s="2"/>
      <c r="C2" s="2"/>
      <c r="D2" s="2"/>
      <c r="E2" s="2"/>
      <c r="F2" s="2"/>
    </row>
    <row r="3" spans="1:6" ht="14.25">
      <c r="A3" s="63" t="s">
        <v>19</v>
      </c>
      <c r="B3" s="2"/>
      <c r="C3" s="2"/>
      <c r="D3" s="2"/>
      <c r="E3" s="2"/>
      <c r="F3" s="2"/>
    </row>
    <row r="4" spans="1:6" ht="14.25">
      <c r="A4" s="2"/>
      <c r="B4" s="2"/>
      <c r="C4" s="2"/>
      <c r="D4" s="2"/>
      <c r="E4" s="2"/>
      <c r="F4" s="2"/>
    </row>
    <row r="5" spans="1:6" s="7" customFormat="1" ht="18.75" customHeight="1" thickBot="1">
      <c r="A5" s="12" t="s">
        <v>36</v>
      </c>
      <c r="B5" s="5"/>
      <c r="C5" s="5"/>
      <c r="D5" s="5"/>
      <c r="E5" s="5"/>
      <c r="F5" s="6" t="s">
        <v>28</v>
      </c>
    </row>
    <row r="6" spans="1:6" s="1" customFormat="1" ht="15.75" customHeight="1">
      <c r="A6" s="25" t="s">
        <v>16</v>
      </c>
      <c r="B6" s="13" t="s">
        <v>3</v>
      </c>
      <c r="C6" s="13" t="s">
        <v>4</v>
      </c>
      <c r="D6" s="13" t="s">
        <v>5</v>
      </c>
      <c r="E6" s="13" t="s">
        <v>6</v>
      </c>
      <c r="F6" s="14" t="s">
        <v>7</v>
      </c>
    </row>
    <row r="7" spans="1:6" ht="13.5" customHeight="1">
      <c r="A7" s="3" t="s">
        <v>1</v>
      </c>
      <c r="B7" s="15">
        <f>'Product Data'!B9</f>
        <v>400</v>
      </c>
      <c r="C7" s="15">
        <f>B7*(1+'Product Data'!$B$10)</f>
        <v>420</v>
      </c>
      <c r="D7" s="15">
        <f>C7*(1+'Product Data'!$B$10)</f>
        <v>441</v>
      </c>
      <c r="E7" s="15">
        <f>D7*(1+'Product Data'!$B$10)</f>
        <v>463.05</v>
      </c>
      <c r="F7" s="16">
        <f>E7*(1+'Product Data'!$B$10)</f>
        <v>486.20250000000004</v>
      </c>
    </row>
    <row r="8" spans="1:6" ht="13.5" customHeight="1">
      <c r="A8" s="3" t="s">
        <v>2</v>
      </c>
      <c r="B8" s="15">
        <f>'Product Data'!B13</f>
        <v>250</v>
      </c>
      <c r="C8" s="15">
        <f>B8*(1+'Product Data'!$B$14)</f>
        <v>262.5</v>
      </c>
      <c r="D8" s="15">
        <f>C8*(1+'Product Data'!$B$14)</f>
        <v>275.625</v>
      </c>
      <c r="E8" s="15">
        <f>D8*(1+'Product Data'!$B$14)</f>
        <v>289.40625</v>
      </c>
      <c r="F8" s="16">
        <f>E8*(1+'Product Data'!$B$14)</f>
        <v>303.87656250000003</v>
      </c>
    </row>
    <row r="9" spans="1:6" ht="13.5" customHeight="1">
      <c r="A9" s="3" t="s">
        <v>9</v>
      </c>
      <c r="B9" s="17">
        <f>'Product Data'!B15</f>
        <v>250000</v>
      </c>
      <c r="C9" s="17">
        <f>B9*(1+'Product Data'!$B$16)</f>
        <v>257500</v>
      </c>
      <c r="D9" s="17">
        <f>C9*(1+'Product Data'!$B$16)</f>
        <v>265225</v>
      </c>
      <c r="E9" s="17">
        <f>D9*(1+'Product Data'!$B$16)</f>
        <v>273181.75</v>
      </c>
      <c r="F9" s="18">
        <f>E9*(1+'Product Data'!$B$16)</f>
        <v>281377.2025</v>
      </c>
    </row>
    <row r="10" spans="1:6" ht="13.5" customHeight="1">
      <c r="A10" s="3" t="s">
        <v>8</v>
      </c>
      <c r="B10" s="17">
        <f>'Product Data'!B11</f>
        <v>50000000</v>
      </c>
      <c r="C10" s="17">
        <f>B10*(1+'Product Data'!$B$12)</f>
        <v>55000000.00000001</v>
      </c>
      <c r="D10" s="17">
        <f>C10*(1+'Product Data'!$B$12)</f>
        <v>60500000.000000015</v>
      </c>
      <c r="E10" s="17">
        <f>D10*(1+'Product Data'!$B$12)</f>
        <v>66550000.00000002</v>
      </c>
      <c r="F10" s="18">
        <f>E10*(1+'Product Data'!$B$12)</f>
        <v>73205000.00000003</v>
      </c>
    </row>
    <row r="11" spans="1:6" ht="8.25" customHeight="1">
      <c r="A11" s="3"/>
      <c r="B11" s="17"/>
      <c r="C11" s="17"/>
      <c r="D11" s="17"/>
      <c r="E11" s="17"/>
      <c r="F11" s="18"/>
    </row>
    <row r="12" spans="1:6" ht="13.5" customHeight="1">
      <c r="A12" s="26" t="s">
        <v>26</v>
      </c>
      <c r="B12" s="29"/>
      <c r="C12" s="29"/>
      <c r="D12" s="29"/>
      <c r="E12" s="29"/>
      <c r="F12" s="30"/>
    </row>
    <row r="13" spans="1:6" ht="13.5" customHeight="1">
      <c r="A13" s="27" t="s">
        <v>33</v>
      </c>
      <c r="B13" s="19">
        <f>'Product Data'!B8</f>
        <v>100</v>
      </c>
      <c r="C13" s="19">
        <f>'Product Data'!C22*$F$13</f>
        <v>209.17331221730316</v>
      </c>
      <c r="D13" s="19">
        <f>'Product Data'!D22*$F$13</f>
        <v>1045.8665610865157</v>
      </c>
      <c r="E13" s="19">
        <f>'Product Data'!E22*$F$13</f>
        <v>1568.7998416297737</v>
      </c>
      <c r="F13" s="20">
        <f>(F9+'Product Data'!B17)/(F7-F8)</f>
        <v>2091.7331221730315</v>
      </c>
    </row>
    <row r="14" spans="1:6" ht="13.5" customHeight="1">
      <c r="A14" s="27" t="s">
        <v>34</v>
      </c>
      <c r="B14" s="17">
        <f>B13*B7</f>
        <v>40000</v>
      </c>
      <c r="C14" s="17">
        <f>C13*C7</f>
        <v>87852.79113126732</v>
      </c>
      <c r="D14" s="17">
        <f>D13*D7</f>
        <v>461227.15343915345</v>
      </c>
      <c r="E14" s="17">
        <f>E13*E7</f>
        <v>726432.7666666667</v>
      </c>
      <c r="F14" s="18">
        <f>F13*F7</f>
        <v>1017005.8733333334</v>
      </c>
    </row>
    <row r="15" spans="1:6" ht="13.5" customHeight="1">
      <c r="A15" s="27" t="s">
        <v>35</v>
      </c>
      <c r="B15" s="17">
        <f>B14-(B13*B8)-B9</f>
        <v>-235000</v>
      </c>
      <c r="C15" s="17">
        <f>C14-(C13*C8)-C9</f>
        <v>-224555.20332577475</v>
      </c>
      <c r="D15" s="17">
        <f>D14-(D13*D8)-D9</f>
        <v>-92264.81746031746</v>
      </c>
      <c r="E15" s="17">
        <f>E14-(E13*E8)-E9</f>
        <v>-769.4624999999651</v>
      </c>
      <c r="F15" s="18">
        <f>F14-(F13*F8)-F9</f>
        <v>100000</v>
      </c>
    </row>
    <row r="16" spans="1:6" ht="13.5" customHeight="1">
      <c r="A16" s="27" t="s">
        <v>10</v>
      </c>
      <c r="B16" s="21">
        <f>B14/B10</f>
        <v>0.0008</v>
      </c>
      <c r="C16" s="21">
        <f>C14/C10</f>
        <v>0.001597323475113951</v>
      </c>
      <c r="D16" s="21">
        <f>D14/D10</f>
        <v>0.0076235893130438565</v>
      </c>
      <c r="E16" s="21">
        <f>E14/E10</f>
        <v>0.010915593789130977</v>
      </c>
      <c r="F16" s="22">
        <f>F14/F10</f>
        <v>0.013892573913439423</v>
      </c>
    </row>
    <row r="17" spans="1:6" ht="8.25" customHeight="1">
      <c r="A17" s="27"/>
      <c r="B17" s="17"/>
      <c r="C17" s="17"/>
      <c r="D17" s="17"/>
      <c r="E17" s="17"/>
      <c r="F17" s="18"/>
    </row>
    <row r="18" spans="1:6" ht="13.5" customHeight="1">
      <c r="A18" s="26" t="s">
        <v>27</v>
      </c>
      <c r="B18" s="29"/>
      <c r="C18" s="29"/>
      <c r="D18" s="29"/>
      <c r="E18" s="29"/>
      <c r="F18" s="30"/>
    </row>
    <row r="19" spans="1:6" ht="13.5" customHeight="1">
      <c r="A19" s="27" t="s">
        <v>33</v>
      </c>
      <c r="B19" s="19">
        <f>'Product Data'!B8</f>
        <v>100</v>
      </c>
      <c r="C19" s="19">
        <f>'Product Data'!C22*$F$19</f>
        <v>301.1296733356987</v>
      </c>
      <c r="D19" s="19">
        <f>'Product Data'!D22*$F$19</f>
        <v>1505.6483666784936</v>
      </c>
      <c r="E19" s="19">
        <f>'Product Data'!E22*$F$19</f>
        <v>2258.4725500177406</v>
      </c>
      <c r="F19" s="20">
        <f>F20/F7</f>
        <v>3011.2967333569873</v>
      </c>
    </row>
    <row r="20" spans="1:6" ht="13.5" customHeight="1">
      <c r="A20" s="27" t="s">
        <v>34</v>
      </c>
      <c r="B20" s="23">
        <f>B7*B13</f>
        <v>40000</v>
      </c>
      <c r="C20" s="23">
        <f>C19*C7</f>
        <v>126474.46280099347</v>
      </c>
      <c r="D20" s="23">
        <f>D19*D7</f>
        <v>663990.9297052157</v>
      </c>
      <c r="E20" s="23">
        <f>E19*E7</f>
        <v>1045785.7142857148</v>
      </c>
      <c r="F20" s="24">
        <f>'Product Data'!B18*F10</f>
        <v>1464100.0000000007</v>
      </c>
    </row>
    <row r="21" spans="1:6" ht="13.5" customHeight="1">
      <c r="A21" s="27" t="s">
        <v>35</v>
      </c>
      <c r="B21" s="17">
        <f>B20-(B19*B8)-B9</f>
        <v>-235000</v>
      </c>
      <c r="C21" s="17">
        <f>C20-(C19*C8)-C9</f>
        <v>-210072.07644962746</v>
      </c>
      <c r="D21" s="17">
        <f>D20-(D19*D8)-D9</f>
        <v>-16228.401360544085</v>
      </c>
      <c r="E21" s="17">
        <f>E20-(E19*E8)-E9</f>
        <v>118987.89285714307</v>
      </c>
      <c r="F21" s="18">
        <f>F20-(F19*F8)-F9</f>
        <v>267660.2975000002</v>
      </c>
    </row>
    <row r="22" spans="1:6" ht="13.5" customHeight="1">
      <c r="A22" s="27" t="s">
        <v>10</v>
      </c>
      <c r="B22" s="21">
        <f>B20/B10</f>
        <v>0.0008</v>
      </c>
      <c r="C22" s="21">
        <f>C20/C10</f>
        <v>0.00229953568729079</v>
      </c>
      <c r="D22" s="21">
        <f>D20/D10</f>
        <v>0.010975056689342406</v>
      </c>
      <c r="E22" s="21">
        <f>E20/E10</f>
        <v>0.015714285714285715</v>
      </c>
      <c r="F22" s="22">
        <f>F20/F10</f>
        <v>0.02</v>
      </c>
    </row>
    <row r="23" spans="1:6" ht="8.25" customHeight="1" thickBot="1">
      <c r="A23" s="28"/>
      <c r="B23" s="33"/>
      <c r="C23" s="33"/>
      <c r="D23" s="33"/>
      <c r="E23" s="33"/>
      <c r="F23" s="34"/>
    </row>
    <row r="25" spans="2:6" ht="12.75">
      <c r="B25" s="60"/>
      <c r="C25" s="60"/>
      <c r="D25" s="60"/>
      <c r="E25" s="61"/>
      <c r="F25" s="60"/>
    </row>
    <row r="26" spans="5:6" ht="12.75">
      <c r="E26" s="60"/>
      <c r="F26" s="60"/>
    </row>
    <row r="27" spans="5:6" ht="12.75">
      <c r="E27" s="60"/>
      <c r="F27" s="60"/>
    </row>
  </sheetData>
  <sheetProtection/>
  <printOptions/>
  <pageMargins left="0.75" right="0.75" top="1" bottom="1" header="0.5" footer="0.5"/>
  <pageSetup cellComments="asDisplayed" horizontalDpi="300" verticalDpi="300" orientation="landscape" scale="85" r:id="rId1"/>
  <headerFooter alignWithMargins="0">
    <oddFooter>&amp;L&amp;P of &amp;N&amp;C&amp;D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45:B46"/>
  <sheetViews>
    <sheetView showGridLines="0" zoomScale="90" zoomScaleNormal="90" workbookViewId="0" topLeftCell="A1">
      <selection activeCell="A1" sqref="A1"/>
    </sheetView>
  </sheetViews>
  <sheetFormatPr defaultColWidth="9.140625" defaultRowHeight="12.75"/>
  <sheetData>
    <row r="44" ht="12.75" hidden="1"/>
    <row r="45" spans="1:2" ht="14.25" hidden="1">
      <c r="A45" s="59" t="s">
        <v>31</v>
      </c>
      <c r="B45" s="59" t="str">
        <f>CONCATENATE("Scenario 1: ",'Product Data'!B7," Sales and Profit Analysis")</f>
        <v>Scenario 1: Widget Sales and Profit Analysis</v>
      </c>
    </row>
    <row r="46" spans="1:2" ht="14.25" hidden="1">
      <c r="A46" s="59" t="s">
        <v>32</v>
      </c>
      <c r="B46" s="59" t="str">
        <f>CONCATENATE("Scenario 2: ",'Product Data'!B7," Sales and Profit Analysis")</f>
        <v>Scenario 2: Widget Sales and Profit Analysis</v>
      </c>
    </row>
  </sheetData>
  <printOptions/>
  <pageMargins left="0.75" right="0.75" top="1" bottom="1" header="0.5" footer="0.5"/>
  <pageSetup cellComments="asDisplayed" horizontalDpi="300" verticalDpi="300" orientation="landscape" scale="85" r:id="rId2"/>
  <headerFooter alignWithMargins="0">
    <oddFooter>&amp;L&amp;P of &amp;N&amp;C&amp;D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O. Brown</cp:lastModifiedBy>
  <cp:lastPrinted>2005-09-12T22:52:38Z</cp:lastPrinted>
  <dcterms:created xsi:type="dcterms:W3CDTF">2005-07-21T16:14:53Z</dcterms:created>
  <dcterms:modified xsi:type="dcterms:W3CDTF">2005-12-11T19:01:49Z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TC100215231033</vt:lpwstr>
  </property>
</Properties>
</file>